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105"/>
  </bookViews>
  <sheets>
    <sheet name="201609" sheetId="4" r:id="rId1"/>
    <sheet name="201606" sheetId="3" r:id="rId2"/>
    <sheet name="201605" sheetId="2" r:id="rId3"/>
    <sheet name="201603" sheetId="1" r:id="rId4"/>
  </sheets>
  <calcPr calcId="125725"/>
</workbook>
</file>

<file path=xl/calcChain.xml><?xml version="1.0" encoding="utf-8"?>
<calcChain xmlns="http://schemas.openxmlformats.org/spreadsheetml/2006/main">
  <c r="G113" i="4"/>
  <c r="G115" s="1"/>
  <c r="G100"/>
  <c r="G104" s="1"/>
  <c r="F100"/>
  <c r="E100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F62"/>
  <c r="G61"/>
  <c r="F61"/>
  <c r="E61"/>
  <c r="H57"/>
  <c r="H56"/>
  <c r="H55"/>
  <c r="H54"/>
  <c r="H53"/>
  <c r="H52"/>
  <c r="H46"/>
  <c r="H42"/>
  <c r="H41"/>
  <c r="H37"/>
  <c r="H36"/>
  <c r="H34"/>
  <c r="H33"/>
  <c r="H32"/>
  <c r="H31"/>
  <c r="H30"/>
  <c r="H29"/>
  <c r="H28"/>
  <c r="H27"/>
  <c r="H26"/>
  <c r="H25"/>
  <c r="H24"/>
  <c r="H23"/>
  <c r="H22"/>
  <c r="H21"/>
  <c r="H20"/>
  <c r="H19"/>
  <c r="H18"/>
  <c r="H15"/>
  <c r="H14"/>
  <c r="H13"/>
  <c r="H12"/>
  <c r="H11"/>
  <c r="H10"/>
  <c r="H9"/>
  <c r="H8"/>
  <c r="H7"/>
  <c r="H6"/>
  <c r="H5"/>
  <c r="B119" i="3"/>
  <c r="G115"/>
  <c r="G113"/>
  <c r="G100"/>
  <c r="G104" s="1"/>
  <c r="F100"/>
  <c r="E100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F62"/>
  <c r="G61"/>
  <c r="G103" s="1"/>
  <c r="F61"/>
  <c r="E61"/>
  <c r="H57"/>
  <c r="H56"/>
  <c r="H55"/>
  <c r="H54"/>
  <c r="H53"/>
  <c r="H52"/>
  <c r="H46"/>
  <c r="H42"/>
  <c r="H41"/>
  <c r="H37"/>
  <c r="H36"/>
  <c r="H34"/>
  <c r="H33"/>
  <c r="H32"/>
  <c r="H31"/>
  <c r="H30"/>
  <c r="H29"/>
  <c r="H28"/>
  <c r="H27"/>
  <c r="H26"/>
  <c r="H25"/>
  <c r="H24"/>
  <c r="H23"/>
  <c r="H22"/>
  <c r="H21"/>
  <c r="H20"/>
  <c r="H19"/>
  <c r="H18"/>
  <c r="H15"/>
  <c r="H14"/>
  <c r="H13"/>
  <c r="H12"/>
  <c r="H11"/>
  <c r="H10"/>
  <c r="H9"/>
  <c r="H8"/>
  <c r="H7"/>
  <c r="H6"/>
  <c r="H5"/>
  <c r="H85" i="2"/>
  <c r="H28"/>
  <c r="B119"/>
  <c r="G113"/>
  <c r="G115" s="1"/>
  <c r="G100"/>
  <c r="G104" s="1"/>
  <c r="F100"/>
  <c r="E100"/>
  <c r="H98"/>
  <c r="H97"/>
  <c r="H96"/>
  <c r="H95"/>
  <c r="H94"/>
  <c r="H93"/>
  <c r="H92"/>
  <c r="H91"/>
  <c r="H90"/>
  <c r="H89"/>
  <c r="H88"/>
  <c r="H87"/>
  <c r="H86"/>
  <c r="H84"/>
  <c r="H83"/>
  <c r="H82"/>
  <c r="H81"/>
  <c r="H80"/>
  <c r="H79"/>
  <c r="H78"/>
  <c r="H77"/>
  <c r="H76"/>
  <c r="H75"/>
  <c r="H74"/>
  <c r="H73"/>
  <c r="H72"/>
  <c r="H71"/>
  <c r="H70"/>
  <c r="H69"/>
  <c r="H68"/>
  <c r="F62"/>
  <c r="G61"/>
  <c r="G103" s="1"/>
  <c r="G106" s="1"/>
  <c r="G110" s="1"/>
  <c r="F61"/>
  <c r="E61"/>
  <c r="H57"/>
  <c r="H56"/>
  <c r="H55"/>
  <c r="H54"/>
  <c r="H53"/>
  <c r="H52"/>
  <c r="H46"/>
  <c r="H42"/>
  <c r="H41"/>
  <c r="H37"/>
  <c r="H36"/>
  <c r="H34"/>
  <c r="H33"/>
  <c r="H32"/>
  <c r="H31"/>
  <c r="H30"/>
  <c r="H29"/>
  <c r="H27"/>
  <c r="H26"/>
  <c r="H25"/>
  <c r="H24"/>
  <c r="H23"/>
  <c r="H22"/>
  <c r="H21"/>
  <c r="H20"/>
  <c r="H19"/>
  <c r="H18"/>
  <c r="H15"/>
  <c r="H14"/>
  <c r="H13"/>
  <c r="H12"/>
  <c r="H11"/>
  <c r="H10"/>
  <c r="H9"/>
  <c r="H8"/>
  <c r="H7"/>
  <c r="H6"/>
  <c r="H5"/>
  <c r="G111" i="1"/>
  <c r="G113"/>
  <c r="G108"/>
  <c r="H92"/>
  <c r="H56"/>
  <c r="H5"/>
  <c r="H6"/>
  <c r="H7"/>
  <c r="H8"/>
  <c r="H9"/>
  <c r="H10"/>
  <c r="H11"/>
  <c r="H12"/>
  <c r="H13"/>
  <c r="H14"/>
  <c r="H15"/>
  <c r="H18"/>
  <c r="H19"/>
  <c r="H20"/>
  <c r="H21"/>
  <c r="H22"/>
  <c r="H23"/>
  <c r="H24"/>
  <c r="H25"/>
  <c r="H26"/>
  <c r="H27"/>
  <c r="H28"/>
  <c r="H29"/>
  <c r="H30"/>
  <c r="H31"/>
  <c r="H32"/>
  <c r="H33"/>
  <c r="H35"/>
  <c r="H36"/>
  <c r="H40"/>
  <c r="H41"/>
  <c r="H45"/>
  <c r="H51"/>
  <c r="H52"/>
  <c r="H53"/>
  <c r="H54"/>
  <c r="H55"/>
  <c r="E60"/>
  <c r="F60"/>
  <c r="G60"/>
  <c r="F61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3"/>
  <c r="H94"/>
  <c r="H95"/>
  <c r="H96"/>
  <c r="E98"/>
  <c r="F98"/>
  <c r="G98"/>
  <c r="G101"/>
  <c r="B117"/>
  <c r="H61" i="4" l="1"/>
  <c r="G103"/>
  <c r="G106" s="1"/>
  <c r="G110" s="1"/>
  <c r="H100"/>
  <c r="G106" i="3"/>
  <c r="G110" s="1"/>
  <c r="H100"/>
  <c r="H61"/>
  <c r="H61" i="2"/>
  <c r="H100"/>
  <c r="H98" i="1"/>
  <c r="H60"/>
  <c r="G102"/>
  <c r="G104" s="1"/>
</calcChain>
</file>

<file path=xl/sharedStrings.xml><?xml version="1.0" encoding="utf-8"?>
<sst xmlns="http://schemas.openxmlformats.org/spreadsheetml/2006/main" count="593" uniqueCount="146">
  <si>
    <t>Správce rozpočtu a hlavní účetní : ………………………..</t>
  </si>
  <si>
    <t>Příkazce  =  starosta obce : …………………………………</t>
  </si>
  <si>
    <t>Průběžnou finanční kontrolu podle zákona  320/2001 provedl:</t>
  </si>
  <si>
    <t xml:space="preserve">Dne : </t>
  </si>
  <si>
    <t>Jitka Smrčková</t>
  </si>
  <si>
    <t>Vypracovala : Hucková Jitka</t>
  </si>
  <si>
    <t>Finanční prostředky celkem</t>
  </si>
  <si>
    <t>účet u ČNB</t>
  </si>
  <si>
    <t>Základní běžný účet - KB Cheb</t>
  </si>
  <si>
    <t>Peněžní fondy</t>
  </si>
  <si>
    <t xml:space="preserve">Saldo příjmů a výdajů </t>
  </si>
  <si>
    <t>Výdaje</t>
  </si>
  <si>
    <t>Příjmy</t>
  </si>
  <si>
    <t>CELKEM</t>
  </si>
  <si>
    <t>změna st.krátkodo.pros.na BÚ</t>
  </si>
  <si>
    <t>pol 8115</t>
  </si>
  <si>
    <t>úvěr</t>
  </si>
  <si>
    <t>pol. 8124</t>
  </si>
  <si>
    <t>ostatní činnosti - DSO</t>
  </si>
  <si>
    <t>§ 6409</t>
  </si>
  <si>
    <t>ost.finanční operace</t>
  </si>
  <si>
    <t>§ 6399</t>
  </si>
  <si>
    <t xml:space="preserve">převody vlastním fondům </t>
  </si>
  <si>
    <t>§ 6330</t>
  </si>
  <si>
    <t>obecné výdaje z finančních operací</t>
  </si>
  <si>
    <t>§ 6310</t>
  </si>
  <si>
    <t>činnost místní správy</t>
  </si>
  <si>
    <t>§ 6171</t>
  </si>
  <si>
    <t>volba prezidenta republiky</t>
  </si>
  <si>
    <t>§ 6118</t>
  </si>
  <si>
    <t>volby do Parlamentu</t>
  </si>
  <si>
    <t>§ 6114</t>
  </si>
  <si>
    <t>místní zastup orgány</t>
  </si>
  <si>
    <t>§ 6112</t>
  </si>
  <si>
    <t>dávky ZP občanům</t>
  </si>
  <si>
    <t>veřejná zeleň</t>
  </si>
  <si>
    <t>§ 3745</t>
  </si>
  <si>
    <t>bioodpady</t>
  </si>
  <si>
    <t>§ 3726</t>
  </si>
  <si>
    <t>sběr a odvoz odpadu</t>
  </si>
  <si>
    <t>§ 3722</t>
  </si>
  <si>
    <t>komunální služby</t>
  </si>
  <si>
    <t>§ 3639</t>
  </si>
  <si>
    <t>územní rozvoj</t>
  </si>
  <si>
    <t>§ 3636</t>
  </si>
  <si>
    <t>pohřebnictví</t>
  </si>
  <si>
    <t>§ 3632</t>
  </si>
  <si>
    <t>veřejné osvětlení</t>
  </si>
  <si>
    <t>§ 3631</t>
  </si>
  <si>
    <t>bytové hospodářství</t>
  </si>
  <si>
    <t>§ 3612</t>
  </si>
  <si>
    <t>sportovci</t>
  </si>
  <si>
    <t>§ 3419</t>
  </si>
  <si>
    <t>SPOZ</t>
  </si>
  <si>
    <t>§ 3399</t>
  </si>
  <si>
    <t>neinv.dotace občanským sdružením</t>
  </si>
  <si>
    <t>§ 3392</t>
  </si>
  <si>
    <t>památky</t>
  </si>
  <si>
    <t>§ 3326</t>
  </si>
  <si>
    <t>knihovna</t>
  </si>
  <si>
    <t>§ 3314</t>
  </si>
  <si>
    <t>škola</t>
  </si>
  <si>
    <t>§ 3113</t>
  </si>
  <si>
    <t>příspěvek škola</t>
  </si>
  <si>
    <t>pitná voda</t>
  </si>
  <si>
    <t>§ 2310</t>
  </si>
  <si>
    <t>kanalizace</t>
  </si>
  <si>
    <t>§ 2321</t>
  </si>
  <si>
    <t>pozemní komunikace</t>
  </si>
  <si>
    <t>§ 2219</t>
  </si>
  <si>
    <t>zvířata</t>
  </si>
  <si>
    <t>§ 1014</t>
  </si>
  <si>
    <t xml:space="preserve">plnění </t>
  </si>
  <si>
    <t>skutečnost</t>
  </si>
  <si>
    <t>RU</t>
  </si>
  <si>
    <t>RS</t>
  </si>
  <si>
    <t xml:space="preserve">Výdaje :         </t>
  </si>
  <si>
    <t>změna st.krátkodo.pro.na BÚ-financování</t>
  </si>
  <si>
    <t>ost.př.z fin.vypoř.min.let</t>
  </si>
  <si>
    <t>úrok - soc.fond</t>
  </si>
  <si>
    <t>dividendy</t>
  </si>
  <si>
    <t>úroky</t>
  </si>
  <si>
    <t>př.z prodeje ost.HDM</t>
  </si>
  <si>
    <t>př. z prodeje pozemků</t>
  </si>
  <si>
    <t>prodej nemovitostí</t>
  </si>
  <si>
    <t>ostat. nedaň. př.</t>
  </si>
  <si>
    <t>př. nek. příspěvky a náhr.</t>
  </si>
  <si>
    <t>sankční platby</t>
  </si>
  <si>
    <t>př. z pron. mov. věcí</t>
  </si>
  <si>
    <t>př. z pron. ost. nem. a jejich částí</t>
  </si>
  <si>
    <t>př.z  pronájmu pozemků</t>
  </si>
  <si>
    <t>př.z prodeje zboží</t>
  </si>
  <si>
    <t>př.z poskyt služeb</t>
  </si>
  <si>
    <t>Eko kom</t>
  </si>
  <si>
    <t>svoz odpadu</t>
  </si>
  <si>
    <t>ostatní př.z vlastní činnosti</t>
  </si>
  <si>
    <t>př.z prodeje pozemků</t>
  </si>
  <si>
    <t>př. nekapitál. přísp. a náhrady</t>
  </si>
  <si>
    <t>pronájem ost. nem.</t>
  </si>
  <si>
    <t>pronájem pozemků</t>
  </si>
  <si>
    <t>příjmy z poskytování služeb</t>
  </si>
  <si>
    <t>pojistné náhrady</t>
  </si>
  <si>
    <t>nájem paneláky</t>
  </si>
  <si>
    <t>vodoměry</t>
  </si>
  <si>
    <t>voda</t>
  </si>
  <si>
    <t>sběr druhotných surovin</t>
  </si>
  <si>
    <t>př.z vyd.prostor</t>
  </si>
  <si>
    <t>investiční dotace od kraje</t>
  </si>
  <si>
    <t>neinvest.dotace od kraje</t>
  </si>
  <si>
    <t>převody z rozpočtových účtů</t>
  </si>
  <si>
    <t>63304134</t>
  </si>
  <si>
    <t>dotace ÚP</t>
  </si>
  <si>
    <t>neinvestiční přijaté transfery ze SF</t>
  </si>
  <si>
    <t>dotace</t>
  </si>
  <si>
    <t>dotace volby,sčítání</t>
  </si>
  <si>
    <t>sociální fond</t>
  </si>
  <si>
    <t>daň z nem.</t>
  </si>
  <si>
    <t>správní poplatky</t>
  </si>
  <si>
    <t>odvod výtěžku z provoz. Loterií</t>
  </si>
  <si>
    <t>poplatek za výher.hrací přístroj</t>
  </si>
  <si>
    <t>poplatek za vstupného</t>
  </si>
  <si>
    <t>poplatek ze psů</t>
  </si>
  <si>
    <t>poplatek za svoz odpadu</t>
  </si>
  <si>
    <t>odnětí zem. půdy</t>
  </si>
  <si>
    <t>DPH</t>
  </si>
  <si>
    <t>Daň z př.práv osob - obec</t>
  </si>
  <si>
    <t>Daň z př. práv. osob</t>
  </si>
  <si>
    <t>DPFO - srážková</t>
  </si>
  <si>
    <t>daň z př. fyz. os.</t>
  </si>
  <si>
    <t xml:space="preserve">daň ze mzdy </t>
  </si>
  <si>
    <t>Čerpání rozpočtu k 31.3.2016</t>
  </si>
  <si>
    <t>Zůstatek roku 2015</t>
  </si>
  <si>
    <t>§ 4349</t>
  </si>
  <si>
    <t>§ 6320</t>
  </si>
  <si>
    <t>pojištění funkčně nespecifikované</t>
  </si>
  <si>
    <t>položka 8901</t>
  </si>
  <si>
    <t>pohyb na sociálním fondu</t>
  </si>
  <si>
    <t>součet</t>
  </si>
  <si>
    <t>součet na běžných účtech</t>
  </si>
  <si>
    <t>Čerpání rozpočtu k 31.5.2016</t>
  </si>
  <si>
    <t>příjmy z pr.pozemků - honitba</t>
  </si>
  <si>
    <t>§ 3723</t>
  </si>
  <si>
    <t>hromídky</t>
  </si>
  <si>
    <t>Čerpání rozpočtu k 30.6.2016</t>
  </si>
  <si>
    <t>přijaté dary</t>
  </si>
  <si>
    <t>Čerpání rozpočtu k 30.9.2016</t>
  </si>
</sst>
</file>

<file path=xl/styles.xml><?xml version="1.0" encoding="utf-8"?>
<styleSheet xmlns="http://schemas.openxmlformats.org/spreadsheetml/2006/main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0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10"/>
      <name val="Times New Roman"/>
      <family val="1"/>
    </font>
    <font>
      <b/>
      <i/>
      <sz val="10"/>
      <name val="Arial CE"/>
      <family val="2"/>
      <charset val="238"/>
    </font>
    <font>
      <b/>
      <i/>
      <sz val="10"/>
      <name val="Times New Roman CE"/>
      <family val="1"/>
      <charset val="238"/>
    </font>
    <font>
      <b/>
      <i/>
      <u val="singleAccounting"/>
      <sz val="12"/>
      <name val="Times New Roman CE"/>
      <family val="1"/>
      <charset val="238"/>
    </font>
    <font>
      <i/>
      <sz val="10"/>
      <name val="Arial CE"/>
      <family val="2"/>
      <charset val="238"/>
    </font>
    <font>
      <b/>
      <i/>
      <u/>
      <sz val="12"/>
      <name val="Times New Roman CE"/>
      <family val="1"/>
      <charset val="238"/>
    </font>
    <font>
      <b/>
      <i/>
      <u/>
      <sz val="12"/>
      <name val="Times New Roman CE"/>
      <charset val="238"/>
    </font>
    <font>
      <b/>
      <i/>
      <sz val="10"/>
      <name val="Times New Roman CE"/>
      <charset val="238"/>
    </font>
    <font>
      <b/>
      <i/>
      <sz val="10"/>
      <name val="Times New Roman"/>
      <family val="1"/>
      <charset val="238"/>
    </font>
    <font>
      <b/>
      <i/>
      <sz val="8"/>
      <name val="Times New Roman CE"/>
      <family val="1"/>
      <charset val="238"/>
    </font>
    <font>
      <sz val="10"/>
      <name val="Times New Roman"/>
      <family val="1"/>
      <charset val="238"/>
    </font>
    <font>
      <sz val="10"/>
      <name val="Times New Roman CE"/>
      <charset val="238"/>
    </font>
    <font>
      <b/>
      <i/>
      <u/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</font>
    <font>
      <b/>
      <u/>
      <sz val="2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9" fontId="1" fillId="0" borderId="0" xfId="3"/>
    <xf numFmtId="10" fontId="2" fillId="0" borderId="0" xfId="0" applyNumberFormat="1" applyFont="1" applyAlignment="1">
      <alignment horizontal="center"/>
    </xf>
    <xf numFmtId="43" fontId="1" fillId="0" borderId="0" xfId="1"/>
    <xf numFmtId="0" fontId="3" fillId="0" borderId="0" xfId="0" applyNumberFormat="1" applyFont="1"/>
    <xf numFmtId="9" fontId="2" fillId="0" borderId="0" xfId="3" applyFont="1"/>
    <xf numFmtId="43" fontId="2" fillId="0" borderId="0" xfId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9" fontId="6" fillId="0" borderId="0" xfId="3" applyFont="1"/>
    <xf numFmtId="14" fontId="3" fillId="0" borderId="0" xfId="0" applyNumberFormat="1" applyFont="1"/>
    <xf numFmtId="10" fontId="6" fillId="0" borderId="0" xfId="0" applyNumberFormat="1" applyFont="1" applyAlignment="1">
      <alignment horizontal="center"/>
    </xf>
    <xf numFmtId="164" fontId="7" fillId="0" borderId="0" xfId="2" applyNumberFormat="1" applyFont="1" applyBorder="1"/>
    <xf numFmtId="14" fontId="8" fillId="0" borderId="0" xfId="1" applyNumberFormat="1" applyFont="1"/>
    <xf numFmtId="0" fontId="9" fillId="0" borderId="0" xfId="0" applyFont="1"/>
    <xf numFmtId="164" fontId="10" fillId="0" borderId="0" xfId="1" applyNumberFormat="1" applyFont="1" applyBorder="1"/>
    <xf numFmtId="0" fontId="10" fillId="0" borderId="0" xfId="0" applyFont="1"/>
    <xf numFmtId="0" fontId="3" fillId="0" borderId="0" xfId="0" applyNumberFormat="1" applyFont="1" applyAlignment="1">
      <alignment horizontal="center"/>
    </xf>
    <xf numFmtId="8" fontId="6" fillId="0" borderId="0" xfId="2" applyNumberFormat="1" applyFont="1"/>
    <xf numFmtId="43" fontId="9" fillId="0" borderId="0" xfId="1" applyFont="1"/>
    <xf numFmtId="0" fontId="11" fillId="0" borderId="0" xfId="0" applyFont="1"/>
    <xf numFmtId="164" fontId="0" fillId="0" borderId="0" xfId="0" applyNumberFormat="1"/>
    <xf numFmtId="164" fontId="11" fillId="0" borderId="0" xfId="1" applyNumberFormat="1" applyFont="1"/>
    <xf numFmtId="43" fontId="11" fillId="0" borderId="0" xfId="1" applyFont="1"/>
    <xf numFmtId="43" fontId="6" fillId="0" borderId="0" xfId="1" applyFont="1"/>
    <xf numFmtId="0" fontId="6" fillId="0" borderId="0" xfId="0" applyFont="1"/>
    <xf numFmtId="0" fontId="13" fillId="0" borderId="0" xfId="0" applyNumberFormat="1" applyFont="1" applyAlignment="1">
      <alignment horizontal="center"/>
    </xf>
    <xf numFmtId="43" fontId="8" fillId="0" borderId="0" xfId="1" applyFont="1"/>
    <xf numFmtId="43" fontId="5" fillId="0" borderId="0" xfId="1" applyFont="1"/>
    <xf numFmtId="10" fontId="2" fillId="0" borderId="1" xfId="0" applyNumberFormat="1" applyFont="1" applyBorder="1" applyAlignment="1">
      <alignment horizontal="center"/>
    </xf>
    <xf numFmtId="43" fontId="2" fillId="0" borderId="1" xfId="1" applyFont="1" applyBorder="1"/>
    <xf numFmtId="0" fontId="2" fillId="0" borderId="1" xfId="0" applyFont="1" applyBorder="1"/>
    <xf numFmtId="0" fontId="3" fillId="0" borderId="1" xfId="0" applyNumberFormat="1" applyFont="1" applyBorder="1" applyAlignment="1">
      <alignment horizontal="center"/>
    </xf>
    <xf numFmtId="43" fontId="14" fillId="0" borderId="1" xfId="1" applyFont="1" applyBorder="1"/>
    <xf numFmtId="0" fontId="0" fillId="0" borderId="1" xfId="0" applyBorder="1"/>
    <xf numFmtId="43" fontId="1" fillId="0" borderId="1" xfId="1" applyBorder="1"/>
    <xf numFmtId="10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9" fontId="1" fillId="0" borderId="2" xfId="3" applyBorder="1"/>
    <xf numFmtId="43" fontId="15" fillId="0" borderId="3" xfId="1" applyFont="1" applyBorder="1"/>
    <xf numFmtId="43" fontId="15" fillId="0" borderId="3" xfId="1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5" fillId="0" borderId="3" xfId="0" applyFont="1" applyBorder="1"/>
    <xf numFmtId="10" fontId="16" fillId="0" borderId="0" xfId="3" applyNumberFormat="1" applyFont="1" applyAlignment="1">
      <alignment horizontal="center"/>
    </xf>
    <xf numFmtId="43" fontId="16" fillId="0" borderId="0" xfId="1" applyFont="1"/>
    <xf numFmtId="43" fontId="16" fillId="0" borderId="0" xfId="1" applyFont="1" applyAlignment="1">
      <alignment horizontal="center"/>
    </xf>
    <xf numFmtId="0" fontId="16" fillId="0" borderId="0" xfId="0" applyFont="1"/>
    <xf numFmtId="43" fontId="14" fillId="0" borderId="0" xfId="1" applyFont="1"/>
    <xf numFmtId="0" fontId="14" fillId="0" borderId="0" xfId="0" applyFont="1"/>
    <xf numFmtId="9" fontId="5" fillId="0" borderId="0" xfId="3" applyFont="1"/>
    <xf numFmtId="0" fontId="17" fillId="0" borderId="1" xfId="0" applyFont="1" applyBorder="1"/>
    <xf numFmtId="0" fontId="3" fillId="0" borderId="1" xfId="0" applyNumberFormat="1" applyFont="1" applyBorder="1"/>
    <xf numFmtId="43" fontId="18" fillId="0" borderId="1" xfId="1" applyFont="1" applyBorder="1"/>
    <xf numFmtId="0" fontId="18" fillId="0" borderId="1" xfId="0" applyFont="1" applyBorder="1"/>
    <xf numFmtId="49" fontId="3" fillId="0" borderId="1" xfId="0" applyNumberFormat="1" applyFont="1" applyBorder="1" applyAlignment="1">
      <alignment horizontal="right"/>
    </xf>
    <xf numFmtId="43" fontId="2" fillId="0" borderId="1" xfId="1" applyNumberFormat="1" applyFont="1" applyBorder="1"/>
    <xf numFmtId="43" fontId="2" fillId="0" borderId="1" xfId="2" applyNumberFormat="1" applyFont="1" applyBorder="1" applyAlignment="1">
      <alignment horizontal="center"/>
    </xf>
    <xf numFmtId="43" fontId="2" fillId="0" borderId="1" xfId="2" applyNumberFormat="1" applyFont="1" applyBorder="1" applyAlignment="1"/>
    <xf numFmtId="10" fontId="2" fillId="0" borderId="1" xfId="3" applyNumberFormat="1" applyFont="1" applyBorder="1" applyAlignment="1">
      <alignment horizontal="center"/>
    </xf>
    <xf numFmtId="0" fontId="19" fillId="0" borderId="0" xfId="0" applyFont="1"/>
    <xf numFmtId="8" fontId="9" fillId="0" borderId="0" xfId="1" applyNumberFormat="1" applyFont="1"/>
    <xf numFmtId="8" fontId="1" fillId="0" borderId="0" xfId="1" applyNumberFormat="1"/>
    <xf numFmtId="0" fontId="12" fillId="2" borderId="0" xfId="0" applyFont="1" applyFill="1"/>
    <xf numFmtId="0" fontId="0" fillId="2" borderId="0" xfId="0" applyFill="1"/>
    <xf numFmtId="43" fontId="1" fillId="2" borderId="0" xfId="1" applyFill="1"/>
    <xf numFmtId="164" fontId="12" fillId="2" borderId="0" xfId="1" applyNumberFormat="1" applyFont="1" applyFill="1"/>
    <xf numFmtId="0" fontId="11" fillId="2" borderId="0" xfId="0" applyFont="1" applyFill="1"/>
    <xf numFmtId="0" fontId="9" fillId="2" borderId="0" xfId="0" applyFont="1" applyFill="1"/>
    <xf numFmtId="43" fontId="9" fillId="2" borderId="0" xfId="1" applyFont="1" applyFill="1"/>
    <xf numFmtId="8" fontId="9" fillId="2" borderId="0" xfId="1" applyNumberFormat="1" applyFont="1" applyFill="1"/>
    <xf numFmtId="8" fontId="6" fillId="2" borderId="0" xfId="2" applyNumberFormat="1" applyFont="1" applyFill="1"/>
    <xf numFmtId="8" fontId="5" fillId="0" borderId="0" xfId="2" applyNumberFormat="1" applyFont="1" applyFill="1"/>
    <xf numFmtId="44" fontId="6" fillId="0" borderId="0" xfId="2" applyFont="1" applyFill="1"/>
    <xf numFmtId="164" fontId="11" fillId="0" borderId="0" xfId="2" applyNumberFormat="1" applyFont="1" applyFill="1"/>
    <xf numFmtId="9" fontId="1" fillId="0" borderId="0" xfId="3" applyBorder="1"/>
    <xf numFmtId="0" fontId="5" fillId="0" borderId="0" xfId="0" applyFont="1" applyBorder="1"/>
    <xf numFmtId="0" fontId="0" fillId="0" borderId="0" xfId="0" applyBorder="1"/>
    <xf numFmtId="9" fontId="2" fillId="0" borderId="0" xfId="3" applyFont="1" applyBorder="1"/>
  </cellXfs>
  <cellStyles count="4">
    <cellStyle name="čárky" xfId="1" builtinId="3"/>
    <cellStyle name="měny" xfId="2" builtinId="4"/>
    <cellStyle name="normální" xfId="0" builtinId="0"/>
    <cellStyle name="pro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tabSelected="1" zoomScaleNormal="100" workbookViewId="0">
      <selection activeCell="D39" sqref="D39"/>
    </sheetView>
  </sheetViews>
  <sheetFormatPr defaultRowHeight="12.75"/>
  <cols>
    <col min="1" max="1" width="9.140625" style="4"/>
    <col min="5" max="5" width="16.5703125" style="3" bestFit="1" customWidth="1"/>
    <col min="6" max="6" width="17.140625" style="3" bestFit="1" customWidth="1"/>
    <col min="7" max="7" width="20.140625" style="3" bestFit="1" customWidth="1"/>
    <col min="8" max="8" width="9.28515625" style="2" bestFit="1" customWidth="1"/>
    <col min="9" max="9" width="9.140625" style="1"/>
    <col min="10" max="10" width="14.7109375" bestFit="1" customWidth="1"/>
  </cols>
  <sheetData>
    <row r="1" spans="1:9" ht="25.5">
      <c r="B1" s="7"/>
      <c r="C1" s="7"/>
      <c r="D1" s="61" t="s">
        <v>145</v>
      </c>
      <c r="E1" s="6"/>
      <c r="F1" s="6"/>
      <c r="G1" s="6"/>
      <c r="I1" s="5"/>
    </row>
    <row r="2" spans="1:9">
      <c r="B2" s="7"/>
      <c r="C2" s="7"/>
      <c r="D2" s="7"/>
      <c r="E2" s="6"/>
      <c r="F2" s="6"/>
      <c r="G2" s="6"/>
      <c r="I2" s="5"/>
    </row>
    <row r="3" spans="1:9" ht="13.5">
      <c r="B3" s="48" t="s">
        <v>12</v>
      </c>
      <c r="C3" s="7"/>
      <c r="D3" s="7"/>
      <c r="E3" s="47" t="s">
        <v>75</v>
      </c>
      <c r="F3" s="47" t="s">
        <v>74</v>
      </c>
      <c r="G3" s="46" t="s">
        <v>73</v>
      </c>
      <c r="H3" s="45" t="s">
        <v>72</v>
      </c>
    </row>
    <row r="4" spans="1:9">
      <c r="B4" s="7"/>
      <c r="C4" s="7"/>
      <c r="D4" s="7"/>
      <c r="E4" s="6"/>
      <c r="F4" s="6"/>
      <c r="G4" s="6"/>
      <c r="I4" s="5"/>
    </row>
    <row r="5" spans="1:9">
      <c r="A5" s="53">
        <v>1111</v>
      </c>
      <c r="B5" s="32" t="s">
        <v>129</v>
      </c>
      <c r="C5" s="32"/>
      <c r="D5" s="32"/>
      <c r="E5" s="31">
        <v>850000</v>
      </c>
      <c r="F5" s="31">
        <v>850000</v>
      </c>
      <c r="G5" s="31">
        <v>680828.57</v>
      </c>
      <c r="H5" s="60">
        <f t="shared" ref="H5:H15" si="0">SUM(G5/F5)</f>
        <v>0.80097478823529411</v>
      </c>
      <c r="I5" s="5"/>
    </row>
    <row r="6" spans="1:9">
      <c r="A6" s="53">
        <v>1112</v>
      </c>
      <c r="B6" s="32" t="s">
        <v>128</v>
      </c>
      <c r="C6" s="32"/>
      <c r="D6" s="32"/>
      <c r="E6" s="31">
        <v>10000</v>
      </c>
      <c r="F6" s="31">
        <v>16000</v>
      </c>
      <c r="G6" s="31">
        <v>19428.189999999999</v>
      </c>
      <c r="H6" s="30">
        <f t="shared" si="0"/>
        <v>1.2142618749999998</v>
      </c>
      <c r="I6" s="5"/>
    </row>
    <row r="7" spans="1:9">
      <c r="A7" s="53">
        <v>1113</v>
      </c>
      <c r="B7" s="32" t="s">
        <v>127</v>
      </c>
      <c r="C7" s="32"/>
      <c r="D7" s="32"/>
      <c r="E7" s="31">
        <v>100000</v>
      </c>
      <c r="F7" s="31">
        <v>100000</v>
      </c>
      <c r="G7" s="31">
        <v>76963.61</v>
      </c>
      <c r="H7" s="30">
        <f t="shared" si="0"/>
        <v>0.76963610000000005</v>
      </c>
      <c r="I7" s="5"/>
    </row>
    <row r="8" spans="1:9">
      <c r="A8" s="53">
        <v>1121</v>
      </c>
      <c r="B8" s="32" t="s">
        <v>126</v>
      </c>
      <c r="C8" s="32"/>
      <c r="D8" s="32"/>
      <c r="E8" s="31">
        <v>1000000</v>
      </c>
      <c r="F8" s="31">
        <v>1000000</v>
      </c>
      <c r="G8" s="31">
        <v>854280.76</v>
      </c>
      <c r="H8" s="30">
        <f t="shared" si="0"/>
        <v>0.85428075999999997</v>
      </c>
      <c r="I8" s="5"/>
    </row>
    <row r="9" spans="1:9">
      <c r="A9" s="53">
        <v>1122</v>
      </c>
      <c r="B9" s="32" t="s">
        <v>125</v>
      </c>
      <c r="C9" s="32"/>
      <c r="D9" s="32"/>
      <c r="E9" s="31">
        <v>0</v>
      </c>
      <c r="F9" s="31">
        <v>0</v>
      </c>
      <c r="G9" s="31">
        <v>0</v>
      </c>
      <c r="H9" s="30" t="e">
        <f t="shared" si="0"/>
        <v>#DIV/0!</v>
      </c>
      <c r="I9" s="5"/>
    </row>
    <row r="10" spans="1:9">
      <c r="A10" s="53">
        <v>1211</v>
      </c>
      <c r="B10" s="32" t="s">
        <v>124</v>
      </c>
      <c r="C10" s="32"/>
      <c r="D10" s="32"/>
      <c r="E10" s="31">
        <v>1775000</v>
      </c>
      <c r="F10" s="31">
        <v>1775000</v>
      </c>
      <c r="G10" s="31">
        <v>1457549.79</v>
      </c>
      <c r="H10" s="30">
        <f t="shared" si="0"/>
        <v>0.8211548112676057</v>
      </c>
      <c r="I10" s="5"/>
    </row>
    <row r="11" spans="1:9">
      <c r="A11" s="53">
        <v>1334</v>
      </c>
      <c r="B11" s="32" t="s">
        <v>123</v>
      </c>
      <c r="C11" s="32"/>
      <c r="D11" s="32"/>
      <c r="E11" s="31">
        <v>23740</v>
      </c>
      <c r="F11" s="31">
        <v>27740</v>
      </c>
      <c r="G11" s="31">
        <v>27653</v>
      </c>
      <c r="H11" s="30">
        <f t="shared" si="0"/>
        <v>0.99686373467916367</v>
      </c>
      <c r="I11" s="5"/>
    </row>
    <row r="12" spans="1:9">
      <c r="A12" s="53">
        <v>1340</v>
      </c>
      <c r="B12" s="32" t="s">
        <v>122</v>
      </c>
      <c r="C12" s="32"/>
      <c r="D12" s="32"/>
      <c r="E12" s="31">
        <v>150000</v>
      </c>
      <c r="F12" s="31">
        <v>150000</v>
      </c>
      <c r="G12" s="31">
        <v>118925</v>
      </c>
      <c r="H12" s="30">
        <f t="shared" si="0"/>
        <v>0.79283333333333328</v>
      </c>
      <c r="I12" s="5"/>
    </row>
    <row r="13" spans="1:9">
      <c r="A13" s="53">
        <v>1341</v>
      </c>
      <c r="B13" s="32" t="s">
        <v>121</v>
      </c>
      <c r="C13" s="32"/>
      <c r="D13" s="32"/>
      <c r="E13" s="31">
        <v>6000</v>
      </c>
      <c r="F13" s="31">
        <v>7000</v>
      </c>
      <c r="G13" s="31">
        <v>6662</v>
      </c>
      <c r="H13" s="30">
        <f t="shared" si="0"/>
        <v>0.95171428571428573</v>
      </c>
      <c r="I13" s="5"/>
    </row>
    <row r="14" spans="1:9">
      <c r="A14" s="53">
        <v>1344</v>
      </c>
      <c r="B14" s="32" t="s">
        <v>120</v>
      </c>
      <c r="C14" s="32"/>
      <c r="D14" s="32"/>
      <c r="E14" s="31">
        <v>0</v>
      </c>
      <c r="F14" s="31">
        <v>0</v>
      </c>
      <c r="G14" s="31">
        <v>0</v>
      </c>
      <c r="H14" s="30" t="e">
        <f t="shared" si="0"/>
        <v>#DIV/0!</v>
      </c>
      <c r="I14" s="5"/>
    </row>
    <row r="15" spans="1:9">
      <c r="A15" s="53">
        <v>1347</v>
      </c>
      <c r="B15" s="32" t="s">
        <v>119</v>
      </c>
      <c r="C15" s="32"/>
      <c r="D15" s="32"/>
      <c r="E15" s="31">
        <v>0</v>
      </c>
      <c r="F15" s="31">
        <v>0</v>
      </c>
      <c r="G15" s="31">
        <v>0</v>
      </c>
      <c r="H15" s="30" t="e">
        <f t="shared" si="0"/>
        <v>#DIV/0!</v>
      </c>
      <c r="I15" s="5"/>
    </row>
    <row r="16" spans="1:9">
      <c r="A16" s="53">
        <v>1351</v>
      </c>
      <c r="B16" s="32" t="s">
        <v>118</v>
      </c>
      <c r="C16" s="32"/>
      <c r="D16" s="32"/>
      <c r="E16" s="31">
        <v>14000</v>
      </c>
      <c r="F16" s="31">
        <v>16000</v>
      </c>
      <c r="G16" s="31">
        <v>15555.1</v>
      </c>
      <c r="H16" s="30">
        <v>0</v>
      </c>
      <c r="I16" s="5"/>
    </row>
    <row r="17" spans="1:9">
      <c r="A17" s="53">
        <v>1361</v>
      </c>
      <c r="B17" s="32" t="s">
        <v>117</v>
      </c>
      <c r="C17" s="32"/>
      <c r="D17" s="32"/>
      <c r="E17" s="59">
        <v>0</v>
      </c>
      <c r="F17" s="58">
        <v>0</v>
      </c>
      <c r="G17" s="57">
        <v>1000</v>
      </c>
      <c r="H17" s="30">
        <v>0</v>
      </c>
      <c r="I17" s="5"/>
    </row>
    <row r="18" spans="1:9">
      <c r="A18" s="53">
        <v>1511</v>
      </c>
      <c r="B18" s="32" t="s">
        <v>116</v>
      </c>
      <c r="C18" s="32"/>
      <c r="D18" s="32"/>
      <c r="E18" s="31">
        <v>800000</v>
      </c>
      <c r="F18" s="31">
        <v>800000</v>
      </c>
      <c r="G18" s="31">
        <v>338130.63</v>
      </c>
      <c r="H18" s="30">
        <f t="shared" ref="H18:H34" si="1">SUM(G18/F18)</f>
        <v>0.42266328749999998</v>
      </c>
      <c r="I18" s="5"/>
    </row>
    <row r="19" spans="1:9">
      <c r="A19" s="53">
        <v>2460</v>
      </c>
      <c r="B19" s="32" t="s">
        <v>115</v>
      </c>
      <c r="C19" s="32"/>
      <c r="D19" s="32"/>
      <c r="E19" s="31">
        <v>0</v>
      </c>
      <c r="F19" s="31">
        <v>6000</v>
      </c>
      <c r="G19" s="31">
        <v>14000</v>
      </c>
      <c r="H19" s="30">
        <f t="shared" si="1"/>
        <v>2.3333333333333335</v>
      </c>
      <c r="I19" s="5"/>
    </row>
    <row r="20" spans="1:9">
      <c r="A20" s="53">
        <v>4111</v>
      </c>
      <c r="B20" s="32" t="s">
        <v>114</v>
      </c>
      <c r="C20" s="32"/>
      <c r="D20" s="32"/>
      <c r="E20" s="31">
        <v>0</v>
      </c>
      <c r="F20" s="31">
        <v>0</v>
      </c>
      <c r="G20" s="31">
        <v>0</v>
      </c>
      <c r="H20" s="30" t="e">
        <f t="shared" si="1"/>
        <v>#DIV/0!</v>
      </c>
      <c r="I20" s="5"/>
    </row>
    <row r="21" spans="1:9">
      <c r="A21" s="53">
        <v>4112</v>
      </c>
      <c r="B21" s="32" t="s">
        <v>113</v>
      </c>
      <c r="C21" s="32"/>
      <c r="D21" s="32"/>
      <c r="E21" s="31">
        <v>61900</v>
      </c>
      <c r="F21" s="31">
        <v>61900</v>
      </c>
      <c r="G21" s="31">
        <v>46368</v>
      </c>
      <c r="H21" s="30">
        <f t="shared" si="1"/>
        <v>0.74907915993537966</v>
      </c>
      <c r="I21" s="5"/>
    </row>
    <row r="22" spans="1:9">
      <c r="A22" s="53">
        <v>4113</v>
      </c>
      <c r="B22" s="32" t="s">
        <v>112</v>
      </c>
      <c r="C22" s="32"/>
      <c r="D22" s="32"/>
      <c r="E22" s="31">
        <v>0</v>
      </c>
      <c r="F22" s="31">
        <v>0</v>
      </c>
      <c r="G22" s="31">
        <v>0</v>
      </c>
      <c r="H22" s="30" t="e">
        <f t="shared" si="1"/>
        <v>#DIV/0!</v>
      </c>
      <c r="I22" s="5"/>
    </row>
    <row r="23" spans="1:9">
      <c r="A23" s="53">
        <v>4116</v>
      </c>
      <c r="B23" s="32" t="s">
        <v>111</v>
      </c>
      <c r="C23" s="32"/>
      <c r="D23" s="32"/>
      <c r="E23" s="31">
        <v>0</v>
      </c>
      <c r="F23" s="31">
        <v>287000</v>
      </c>
      <c r="G23" s="31">
        <v>159146</v>
      </c>
      <c r="H23" s="30">
        <f t="shared" si="1"/>
        <v>0.55451567944250868</v>
      </c>
    </row>
    <row r="24" spans="1:9" hidden="1">
      <c r="A24" s="53"/>
      <c r="B24" s="32"/>
      <c r="C24" s="32"/>
      <c r="D24" s="32"/>
      <c r="E24" s="31"/>
      <c r="F24" s="31"/>
      <c r="G24" s="31"/>
      <c r="H24" s="30" t="e">
        <f t="shared" si="1"/>
        <v>#DIV/0!</v>
      </c>
    </row>
    <row r="25" spans="1:9">
      <c r="A25" s="56" t="s">
        <v>110</v>
      </c>
      <c r="B25" s="32" t="s">
        <v>109</v>
      </c>
      <c r="C25" s="32"/>
      <c r="D25" s="32"/>
      <c r="E25" s="31">
        <v>60000</v>
      </c>
      <c r="F25" s="31">
        <v>60000</v>
      </c>
      <c r="G25" s="31">
        <v>50066</v>
      </c>
      <c r="H25" s="30">
        <f t="shared" si="1"/>
        <v>0.83443333333333336</v>
      </c>
    </row>
    <row r="26" spans="1:9">
      <c r="A26" s="53">
        <v>4122</v>
      </c>
      <c r="B26" s="32" t="s">
        <v>108</v>
      </c>
      <c r="C26" s="32"/>
      <c r="D26" s="32"/>
      <c r="E26" s="31">
        <v>0</v>
      </c>
      <c r="F26" s="31">
        <v>170000</v>
      </c>
      <c r="G26" s="31">
        <v>170000</v>
      </c>
      <c r="H26" s="30">
        <f t="shared" si="1"/>
        <v>1</v>
      </c>
    </row>
    <row r="27" spans="1:9">
      <c r="A27" s="53">
        <v>4222</v>
      </c>
      <c r="B27" s="32" t="s">
        <v>107</v>
      </c>
      <c r="C27" s="32"/>
      <c r="D27" s="32"/>
      <c r="E27" s="31">
        <v>0</v>
      </c>
      <c r="F27" s="31">
        <v>0</v>
      </c>
      <c r="G27" s="31">
        <v>0</v>
      </c>
      <c r="H27" s="30" t="e">
        <f t="shared" si="1"/>
        <v>#DIV/0!</v>
      </c>
    </row>
    <row r="28" spans="1:9">
      <c r="A28" s="53">
        <v>10392131</v>
      </c>
      <c r="B28" s="32" t="s">
        <v>140</v>
      </c>
      <c r="C28" s="32"/>
      <c r="D28" s="32"/>
      <c r="E28" s="31">
        <v>0</v>
      </c>
      <c r="F28" s="31">
        <v>338</v>
      </c>
      <c r="G28" s="31">
        <v>338</v>
      </c>
      <c r="H28" s="30">
        <f t="shared" si="1"/>
        <v>1</v>
      </c>
    </row>
    <row r="29" spans="1:9">
      <c r="A29" s="53">
        <v>21192329</v>
      </c>
      <c r="B29" s="32" t="s">
        <v>106</v>
      </c>
      <c r="C29" s="32"/>
      <c r="D29" s="32"/>
      <c r="E29" s="31">
        <v>26000</v>
      </c>
      <c r="F29" s="31">
        <v>32000</v>
      </c>
      <c r="G29" s="31">
        <v>32012.7</v>
      </c>
      <c r="H29" s="30">
        <f t="shared" si="1"/>
        <v>1.0003968750000001</v>
      </c>
    </row>
    <row r="30" spans="1:9">
      <c r="A30" s="56">
        <v>21222310</v>
      </c>
      <c r="B30" s="32" t="s">
        <v>105</v>
      </c>
      <c r="C30" s="32"/>
      <c r="D30" s="32"/>
      <c r="E30" s="31">
        <v>0</v>
      </c>
      <c r="F30" s="31">
        <v>0</v>
      </c>
      <c r="G30" s="31">
        <v>0</v>
      </c>
      <c r="H30" s="30" t="e">
        <f t="shared" si="1"/>
        <v>#DIV/0!</v>
      </c>
    </row>
    <row r="31" spans="1:9">
      <c r="A31" s="53">
        <v>23102111</v>
      </c>
      <c r="B31" s="32" t="s">
        <v>104</v>
      </c>
      <c r="C31" s="32"/>
      <c r="D31" s="32"/>
      <c r="E31" s="31">
        <v>100000</v>
      </c>
      <c r="F31" s="31">
        <v>100000</v>
      </c>
      <c r="G31" s="31">
        <v>84316</v>
      </c>
      <c r="H31" s="30">
        <f t="shared" si="1"/>
        <v>0.84316000000000002</v>
      </c>
    </row>
    <row r="32" spans="1:9">
      <c r="A32" s="53">
        <v>33992321</v>
      </c>
      <c r="B32" s="32" t="s">
        <v>144</v>
      </c>
      <c r="C32" s="32"/>
      <c r="D32" s="32"/>
      <c r="E32" s="31">
        <v>0</v>
      </c>
      <c r="F32" s="31">
        <v>3000</v>
      </c>
      <c r="G32" s="31">
        <v>3000</v>
      </c>
      <c r="H32" s="30">
        <f t="shared" si="1"/>
        <v>1</v>
      </c>
    </row>
    <row r="33" spans="1:10">
      <c r="A33" s="53">
        <v>36122132</v>
      </c>
      <c r="B33" s="32" t="s">
        <v>102</v>
      </c>
      <c r="C33" s="32"/>
      <c r="D33" s="32"/>
      <c r="E33" s="31">
        <v>1080000</v>
      </c>
      <c r="F33" s="31">
        <v>1080000</v>
      </c>
      <c r="G33" s="31">
        <v>777552</v>
      </c>
      <c r="H33" s="30">
        <f t="shared" si="1"/>
        <v>0.71995555555555557</v>
      </c>
    </row>
    <row r="34" spans="1:10">
      <c r="A34" s="53">
        <v>36122322</v>
      </c>
      <c r="B34" s="32" t="s">
        <v>101</v>
      </c>
      <c r="C34" s="32"/>
      <c r="D34" s="32"/>
      <c r="E34" s="31">
        <v>0</v>
      </c>
      <c r="F34" s="31">
        <v>0</v>
      </c>
      <c r="G34" s="31">
        <v>0</v>
      </c>
      <c r="H34" s="30" t="e">
        <f t="shared" si="1"/>
        <v>#DIV/0!</v>
      </c>
    </row>
    <row r="35" spans="1:10">
      <c r="A35" s="53">
        <v>36392111</v>
      </c>
      <c r="B35" s="32" t="s">
        <v>100</v>
      </c>
      <c r="C35" s="32"/>
      <c r="D35" s="32"/>
      <c r="E35" s="31">
        <v>0</v>
      </c>
      <c r="F35" s="31">
        <v>0</v>
      </c>
      <c r="G35" s="31">
        <v>4000</v>
      </c>
      <c r="H35" s="30">
        <v>0</v>
      </c>
    </row>
    <row r="36" spans="1:10">
      <c r="A36" s="53">
        <v>36392131</v>
      </c>
      <c r="B36" s="32" t="s">
        <v>99</v>
      </c>
      <c r="C36" s="32"/>
      <c r="D36" s="32"/>
      <c r="E36" s="31">
        <v>31000</v>
      </c>
      <c r="F36" s="31">
        <v>31000</v>
      </c>
      <c r="G36" s="31">
        <v>34383.879999999997</v>
      </c>
      <c r="H36" s="30">
        <f>SUM(G36/F36)</f>
        <v>1.1091574193548386</v>
      </c>
    </row>
    <row r="37" spans="1:10" s="1" customFormat="1" ht="12" customHeight="1">
      <c r="A37" s="53">
        <v>36392132</v>
      </c>
      <c r="B37" s="32" t="s">
        <v>98</v>
      </c>
      <c r="C37" s="32"/>
      <c r="D37" s="32"/>
      <c r="E37" s="31">
        <v>48000</v>
      </c>
      <c r="F37" s="31">
        <v>48000</v>
      </c>
      <c r="G37" s="31">
        <v>23600</v>
      </c>
      <c r="H37" s="30">
        <f>SUM(G37/F37)</f>
        <v>0.49166666666666664</v>
      </c>
      <c r="J37"/>
    </row>
    <row r="38" spans="1:10" s="1" customFormat="1">
      <c r="A38" s="53">
        <v>36392324</v>
      </c>
      <c r="B38" s="32" t="s">
        <v>97</v>
      </c>
      <c r="C38" s="32"/>
      <c r="D38" s="32"/>
      <c r="E38" s="31">
        <v>0</v>
      </c>
      <c r="F38" s="31">
        <v>0</v>
      </c>
      <c r="G38" s="31">
        <v>0</v>
      </c>
      <c r="H38" s="30">
        <v>0</v>
      </c>
      <c r="J38"/>
    </row>
    <row r="39" spans="1:10" s="1" customFormat="1">
      <c r="A39" s="53">
        <v>36393111</v>
      </c>
      <c r="B39" s="32" t="s">
        <v>96</v>
      </c>
      <c r="C39" s="32"/>
      <c r="D39" s="32"/>
      <c r="E39" s="31">
        <v>0</v>
      </c>
      <c r="F39" s="31">
        <v>0</v>
      </c>
      <c r="G39" s="31">
        <v>735</v>
      </c>
      <c r="H39" s="30">
        <v>0</v>
      </c>
      <c r="J39"/>
    </row>
    <row r="40" spans="1:10" s="1" customFormat="1">
      <c r="A40" s="53">
        <v>37452119</v>
      </c>
      <c r="B40" s="32" t="s">
        <v>95</v>
      </c>
      <c r="C40" s="32"/>
      <c r="D40" s="32"/>
      <c r="E40" s="31">
        <v>0</v>
      </c>
      <c r="F40" s="31">
        <v>0</v>
      </c>
      <c r="G40" s="31">
        <v>0</v>
      </c>
      <c r="H40" s="30">
        <v>0</v>
      </c>
      <c r="J40"/>
    </row>
    <row r="41" spans="1:10" s="1" customFormat="1">
      <c r="A41" s="53">
        <v>37222111</v>
      </c>
      <c r="B41" s="32" t="s">
        <v>94</v>
      </c>
      <c r="C41" s="32"/>
      <c r="D41" s="32"/>
      <c r="E41" s="31">
        <v>40000</v>
      </c>
      <c r="F41" s="31">
        <v>10000</v>
      </c>
      <c r="G41" s="31">
        <v>8466.02</v>
      </c>
      <c r="H41" s="30">
        <f>SUM(G41/F41)</f>
        <v>0.84660200000000008</v>
      </c>
      <c r="J41"/>
    </row>
    <row r="42" spans="1:10" s="1" customFormat="1">
      <c r="A42" s="53">
        <v>37252111</v>
      </c>
      <c r="B42" s="32" t="s">
        <v>93</v>
      </c>
      <c r="C42" s="32"/>
      <c r="D42" s="32"/>
      <c r="E42" s="31">
        <v>0</v>
      </c>
      <c r="F42" s="31">
        <v>40000</v>
      </c>
      <c r="G42" s="31">
        <v>36310</v>
      </c>
      <c r="H42" s="30">
        <f>SUM(G42/F42)</f>
        <v>0.90774999999999995</v>
      </c>
      <c r="J42"/>
    </row>
    <row r="43" spans="1:10" s="1" customFormat="1">
      <c r="A43" s="53">
        <v>61712111</v>
      </c>
      <c r="B43" s="55" t="s">
        <v>92</v>
      </c>
      <c r="C43" s="35"/>
      <c r="D43" s="35"/>
      <c r="E43" s="36">
        <v>0</v>
      </c>
      <c r="F43" s="36">
        <v>0</v>
      </c>
      <c r="G43" s="54">
        <v>0</v>
      </c>
      <c r="H43" s="30">
        <v>0</v>
      </c>
      <c r="J43"/>
    </row>
    <row r="44" spans="1:10" s="1" customFormat="1">
      <c r="A44" s="53">
        <v>61712112</v>
      </c>
      <c r="B44" s="32" t="s">
        <v>91</v>
      </c>
      <c r="C44" s="32"/>
      <c r="D44" s="32"/>
      <c r="E44" s="31">
        <v>0</v>
      </c>
      <c r="F44" s="31">
        <v>0</v>
      </c>
      <c r="G44" s="31">
        <v>0</v>
      </c>
      <c r="H44" s="30">
        <v>0</v>
      </c>
      <c r="J44"/>
    </row>
    <row r="45" spans="1:10" s="1" customFormat="1">
      <c r="A45" s="53">
        <v>61712131</v>
      </c>
      <c r="B45" s="32" t="s">
        <v>90</v>
      </c>
      <c r="C45" s="32"/>
      <c r="D45" s="32"/>
      <c r="E45" s="31">
        <v>0</v>
      </c>
      <c r="F45" s="31">
        <v>0</v>
      </c>
      <c r="G45" s="31">
        <v>0</v>
      </c>
      <c r="H45" s="30">
        <v>0</v>
      </c>
      <c r="J45"/>
    </row>
    <row r="46" spans="1:10" s="1" customFormat="1">
      <c r="A46" s="53">
        <v>61712132</v>
      </c>
      <c r="B46" s="32" t="s">
        <v>89</v>
      </c>
      <c r="C46" s="32"/>
      <c r="D46" s="32"/>
      <c r="E46" s="31">
        <v>6000</v>
      </c>
      <c r="F46" s="31">
        <v>6000</v>
      </c>
      <c r="G46" s="31">
        <v>3000</v>
      </c>
      <c r="H46" s="30">
        <f>SUM(G46/F46)</f>
        <v>0.5</v>
      </c>
      <c r="J46"/>
    </row>
    <row r="47" spans="1:10" s="1" customFormat="1">
      <c r="A47" s="53">
        <v>61712133</v>
      </c>
      <c r="B47" s="32" t="s">
        <v>88</v>
      </c>
      <c r="C47" s="32"/>
      <c r="D47" s="32"/>
      <c r="E47" s="31">
        <v>0</v>
      </c>
      <c r="F47" s="31">
        <v>0</v>
      </c>
      <c r="G47" s="31">
        <v>0</v>
      </c>
      <c r="H47" s="30">
        <v>0</v>
      </c>
      <c r="J47"/>
    </row>
    <row r="48" spans="1:10" s="1" customFormat="1">
      <c r="A48" s="53">
        <v>61712212</v>
      </c>
      <c r="B48" s="32" t="s">
        <v>87</v>
      </c>
      <c r="C48" s="32"/>
      <c r="D48" s="32"/>
      <c r="E48" s="31">
        <v>0</v>
      </c>
      <c r="F48" s="31">
        <v>0</v>
      </c>
      <c r="G48" s="31">
        <v>0</v>
      </c>
      <c r="H48" s="30">
        <v>0</v>
      </c>
      <c r="J48"/>
    </row>
    <row r="49" spans="1:17" s="1" customFormat="1">
      <c r="A49" s="53">
        <v>61712324</v>
      </c>
      <c r="B49" s="32" t="s">
        <v>86</v>
      </c>
      <c r="C49" s="32"/>
      <c r="D49" s="32"/>
      <c r="E49" s="31">
        <v>0</v>
      </c>
      <c r="F49" s="31">
        <v>1500</v>
      </c>
      <c r="G49" s="31">
        <v>1487</v>
      </c>
      <c r="H49" s="30">
        <v>0</v>
      </c>
      <c r="J49"/>
    </row>
    <row r="50" spans="1:17" s="1" customFormat="1">
      <c r="A50" s="53">
        <v>61712329</v>
      </c>
      <c r="B50" s="32" t="s">
        <v>85</v>
      </c>
      <c r="C50" s="32"/>
      <c r="D50" s="32"/>
      <c r="E50" s="31">
        <v>0</v>
      </c>
      <c r="F50" s="31">
        <v>0</v>
      </c>
      <c r="G50" s="31">
        <v>0</v>
      </c>
      <c r="H50" s="30">
        <v>0</v>
      </c>
      <c r="J50"/>
    </row>
    <row r="51" spans="1:17" s="1" customFormat="1">
      <c r="A51" s="53">
        <v>61713112</v>
      </c>
      <c r="B51" s="32" t="s">
        <v>84</v>
      </c>
      <c r="C51" s="32"/>
      <c r="D51" s="32"/>
      <c r="E51" s="31">
        <v>0</v>
      </c>
      <c r="F51" s="31">
        <v>0</v>
      </c>
      <c r="G51" s="31">
        <v>0</v>
      </c>
      <c r="H51" s="30">
        <v>0</v>
      </c>
      <c r="J51"/>
    </row>
    <row r="52" spans="1:17" s="1" customFormat="1">
      <c r="A52" s="53">
        <v>61713111</v>
      </c>
      <c r="B52" s="32" t="s">
        <v>83</v>
      </c>
      <c r="C52" s="32"/>
      <c r="D52" s="32"/>
      <c r="E52" s="31">
        <v>0</v>
      </c>
      <c r="F52" s="31">
        <v>0</v>
      </c>
      <c r="G52" s="31">
        <v>0</v>
      </c>
      <c r="H52" s="30" t="e">
        <f t="shared" ref="H52:H57" si="2">SUM(G52/F52)</f>
        <v>#DIV/0!</v>
      </c>
      <c r="J52"/>
    </row>
    <row r="53" spans="1:17" s="1" customFormat="1">
      <c r="A53" s="53">
        <v>61713113</v>
      </c>
      <c r="B53" s="32" t="s">
        <v>82</v>
      </c>
      <c r="C53" s="32"/>
      <c r="D53" s="32"/>
      <c r="E53" s="31">
        <v>0</v>
      </c>
      <c r="F53" s="31">
        <v>0</v>
      </c>
      <c r="G53" s="31">
        <v>0</v>
      </c>
      <c r="H53" s="30" t="e">
        <f t="shared" si="2"/>
        <v>#DIV/0!</v>
      </c>
      <c r="J53"/>
    </row>
    <row r="54" spans="1:17">
      <c r="A54" s="53">
        <v>63102141</v>
      </c>
      <c r="B54" s="32" t="s">
        <v>81</v>
      </c>
      <c r="C54" s="32"/>
      <c r="D54" s="32"/>
      <c r="E54" s="31">
        <v>1000</v>
      </c>
      <c r="F54" s="31">
        <v>1000</v>
      </c>
      <c r="G54" s="31">
        <v>57.47</v>
      </c>
      <c r="H54" s="30">
        <f t="shared" si="2"/>
        <v>5.747E-2</v>
      </c>
    </row>
    <row r="55" spans="1:17">
      <c r="A55" s="53">
        <v>63102142</v>
      </c>
      <c r="B55" s="32" t="s">
        <v>80</v>
      </c>
      <c r="C55" s="32"/>
      <c r="D55" s="32"/>
      <c r="E55" s="31">
        <v>1300</v>
      </c>
      <c r="F55" s="31">
        <v>1300</v>
      </c>
      <c r="G55" s="31">
        <v>1296.9000000000001</v>
      </c>
      <c r="H55" s="30">
        <f t="shared" si="2"/>
        <v>0.99761538461538468</v>
      </c>
    </row>
    <row r="56" spans="1:17">
      <c r="A56" s="53">
        <v>63302141</v>
      </c>
      <c r="B56" s="32" t="s">
        <v>79</v>
      </c>
      <c r="C56" s="32"/>
      <c r="D56" s="32"/>
      <c r="E56" s="31">
        <v>0</v>
      </c>
      <c r="F56" s="31">
        <v>0</v>
      </c>
      <c r="G56" s="31">
        <v>0</v>
      </c>
      <c r="H56" s="30" t="e">
        <f t="shared" si="2"/>
        <v>#DIV/0!</v>
      </c>
    </row>
    <row r="57" spans="1:17">
      <c r="A57" s="53">
        <v>64022222</v>
      </c>
      <c r="B57" s="32" t="s">
        <v>78</v>
      </c>
      <c r="C57" s="32"/>
      <c r="D57" s="32"/>
      <c r="E57" s="31">
        <v>0</v>
      </c>
      <c r="F57" s="31">
        <v>0</v>
      </c>
      <c r="G57" s="31">
        <v>0</v>
      </c>
      <c r="H57" s="30" t="e">
        <f t="shared" si="2"/>
        <v>#DIV/0!</v>
      </c>
    </row>
    <row r="58" spans="1:17">
      <c r="A58" s="53"/>
      <c r="B58" s="32"/>
      <c r="C58" s="32"/>
      <c r="D58" s="32"/>
      <c r="E58" s="31"/>
      <c r="F58" s="31"/>
      <c r="G58" s="31"/>
      <c r="H58" s="30"/>
    </row>
    <row r="59" spans="1:17">
      <c r="A59" s="53"/>
      <c r="B59" s="35"/>
      <c r="C59" s="35"/>
      <c r="D59" s="35"/>
      <c r="E59" s="36"/>
      <c r="F59" s="36"/>
      <c r="G59" s="36"/>
      <c r="H59" s="30"/>
    </row>
    <row r="60" spans="1:17">
      <c r="A60" s="53">
        <v>8115</v>
      </c>
      <c r="B60" s="52" t="s">
        <v>77</v>
      </c>
      <c r="C60" s="35"/>
      <c r="D60" s="35"/>
      <c r="E60" s="36"/>
      <c r="F60" s="34">
        <v>1066000</v>
      </c>
      <c r="G60" s="36"/>
      <c r="H60" s="30"/>
    </row>
    <row r="61" spans="1:17" ht="13.5">
      <c r="B61" s="9" t="s">
        <v>13</v>
      </c>
      <c r="C61" s="9"/>
      <c r="D61" s="9"/>
      <c r="E61" s="29">
        <f>SUM(E5:E60)</f>
        <v>6183940</v>
      </c>
      <c r="F61" s="29">
        <f>SUM(F5:F60)</f>
        <v>7746778</v>
      </c>
      <c r="G61" s="29">
        <f>SUM(G5:G60)</f>
        <v>5047111.6199999992</v>
      </c>
      <c r="H61" s="12">
        <f>SUM(G61/F61)</f>
        <v>0.65151106950528326</v>
      </c>
      <c r="I61" s="51"/>
    </row>
    <row r="62" spans="1:17" ht="13.5">
      <c r="B62" s="50"/>
      <c r="F62" s="49">
        <f>SUM(F5:F59)</f>
        <v>6680778</v>
      </c>
      <c r="G62" s="49"/>
      <c r="H62" s="12"/>
    </row>
    <row r="64" spans="1:17" s="9" customFormat="1">
      <c r="I64" s="76"/>
      <c r="J64" s="77"/>
      <c r="K64" s="77"/>
      <c r="L64" s="77"/>
      <c r="M64" s="77"/>
      <c r="N64" s="77"/>
      <c r="O64" s="77"/>
      <c r="P64" s="77"/>
      <c r="Q64" s="77"/>
    </row>
    <row r="65" spans="1:17" s="9" customFormat="1">
      <c r="I65" s="76"/>
      <c r="J65" s="77"/>
      <c r="K65" s="77"/>
      <c r="L65" s="77"/>
      <c r="M65" s="77"/>
      <c r="N65" s="77"/>
      <c r="O65" s="77"/>
      <c r="P65" s="77"/>
      <c r="Q65" s="77"/>
    </row>
    <row r="66" spans="1:17" ht="13.5">
      <c r="B66" s="48" t="s">
        <v>76</v>
      </c>
      <c r="C66" s="7"/>
      <c r="D66" s="7"/>
      <c r="E66" s="47" t="s">
        <v>75</v>
      </c>
      <c r="F66" s="47" t="s">
        <v>74</v>
      </c>
      <c r="G66" s="46" t="s">
        <v>73</v>
      </c>
      <c r="H66" s="45" t="s">
        <v>72</v>
      </c>
      <c r="I66" s="76"/>
      <c r="J66" s="78"/>
      <c r="K66" s="78"/>
      <c r="L66" s="78"/>
      <c r="M66" s="78"/>
      <c r="N66" s="78"/>
      <c r="O66" s="78"/>
      <c r="P66" s="78"/>
      <c r="Q66" s="78"/>
    </row>
    <row r="67" spans="1:17" ht="13.5">
      <c r="B67" s="48"/>
      <c r="C67" s="7"/>
      <c r="D67" s="7"/>
      <c r="E67" s="47"/>
      <c r="F67" s="47"/>
      <c r="G67" s="46"/>
      <c r="H67" s="45"/>
      <c r="I67" s="76"/>
      <c r="J67" s="78"/>
      <c r="K67" s="78"/>
      <c r="L67" s="78"/>
      <c r="M67" s="78"/>
      <c r="N67" s="78"/>
      <c r="O67" s="78"/>
      <c r="P67" s="78"/>
      <c r="Q67" s="78"/>
    </row>
    <row r="68" spans="1:17">
      <c r="A68" s="33" t="s">
        <v>71</v>
      </c>
      <c r="B68" s="44" t="s">
        <v>70</v>
      </c>
      <c r="C68" s="43"/>
      <c r="D68" s="42"/>
      <c r="E68" s="41">
        <v>20000</v>
      </c>
      <c r="F68" s="41">
        <v>20000</v>
      </c>
      <c r="G68" s="40">
        <v>0</v>
      </c>
      <c r="H68" s="37">
        <f t="shared" ref="H68:H98" si="3">SUM(G68/F68)</f>
        <v>0</v>
      </c>
      <c r="I68" s="76"/>
      <c r="J68" s="78"/>
      <c r="K68" s="78"/>
      <c r="L68" s="78"/>
      <c r="M68" s="78"/>
      <c r="N68" s="78"/>
      <c r="O68" s="78"/>
      <c r="P68" s="78"/>
      <c r="Q68" s="78"/>
    </row>
    <row r="69" spans="1:17">
      <c r="A69" s="33" t="s">
        <v>69</v>
      </c>
      <c r="B69" s="38" t="s">
        <v>68</v>
      </c>
      <c r="C69" s="38"/>
      <c r="D69" s="38"/>
      <c r="E69" s="34">
        <v>50000</v>
      </c>
      <c r="F69" s="34">
        <v>50000</v>
      </c>
      <c r="G69" s="34">
        <v>13880</v>
      </c>
      <c r="H69" s="37">
        <f t="shared" si="3"/>
        <v>0.27760000000000001</v>
      </c>
      <c r="I69" s="76"/>
      <c r="J69" s="78"/>
      <c r="K69" s="78"/>
      <c r="L69" s="78"/>
      <c r="M69" s="78"/>
      <c r="N69" s="78"/>
      <c r="O69" s="78"/>
      <c r="P69" s="78"/>
      <c r="Q69" s="78"/>
    </row>
    <row r="70" spans="1:17">
      <c r="A70" s="33" t="s">
        <v>67</v>
      </c>
      <c r="B70" s="32" t="s">
        <v>66</v>
      </c>
      <c r="C70" s="32"/>
      <c r="D70" s="32"/>
      <c r="E70" s="31">
        <v>30000</v>
      </c>
      <c r="F70" s="31">
        <v>30000</v>
      </c>
      <c r="G70" s="31">
        <v>3720</v>
      </c>
      <c r="H70" s="30">
        <f t="shared" si="3"/>
        <v>0.124</v>
      </c>
      <c r="I70" s="76"/>
      <c r="J70" s="78"/>
      <c r="K70" s="78"/>
      <c r="L70" s="78"/>
      <c r="M70" s="78"/>
      <c r="N70" s="78"/>
      <c r="O70" s="78"/>
      <c r="P70" s="78"/>
      <c r="Q70" s="78"/>
    </row>
    <row r="71" spans="1:17">
      <c r="A71" s="33" t="s">
        <v>65</v>
      </c>
      <c r="B71" s="32" t="s">
        <v>64</v>
      </c>
      <c r="C71" s="32"/>
      <c r="D71" s="32"/>
      <c r="E71" s="31">
        <v>400000</v>
      </c>
      <c r="F71" s="31">
        <v>310000</v>
      </c>
      <c r="G71" s="31">
        <v>142967.04000000001</v>
      </c>
      <c r="H71" s="30">
        <f t="shared" si="3"/>
        <v>0.46118400000000004</v>
      </c>
      <c r="I71" s="76"/>
      <c r="J71" s="78"/>
      <c r="K71" s="78"/>
      <c r="L71" s="78"/>
      <c r="M71" s="78"/>
      <c r="N71" s="78"/>
      <c r="O71" s="78"/>
      <c r="P71" s="78"/>
      <c r="Q71" s="78"/>
    </row>
    <row r="72" spans="1:17">
      <c r="A72" s="33" t="s">
        <v>62</v>
      </c>
      <c r="B72" s="32" t="s">
        <v>63</v>
      </c>
      <c r="C72" s="32"/>
      <c r="D72" s="32"/>
      <c r="E72" s="31">
        <v>250000</v>
      </c>
      <c r="F72" s="31">
        <v>250000</v>
      </c>
      <c r="G72" s="31">
        <v>187500</v>
      </c>
      <c r="H72" s="30">
        <f t="shared" si="3"/>
        <v>0.75</v>
      </c>
      <c r="I72" s="76"/>
      <c r="J72" s="78"/>
      <c r="K72" s="78"/>
      <c r="L72" s="78"/>
      <c r="M72" s="78"/>
      <c r="N72" s="78"/>
      <c r="O72" s="78"/>
      <c r="P72" s="78"/>
      <c r="Q72" s="78"/>
    </row>
    <row r="73" spans="1:17">
      <c r="A73" s="33" t="s">
        <v>62</v>
      </c>
      <c r="B73" s="32" t="s">
        <v>61</v>
      </c>
      <c r="C73" s="32"/>
      <c r="D73" s="32"/>
      <c r="E73" s="31">
        <v>60000</v>
      </c>
      <c r="F73" s="31">
        <v>340000</v>
      </c>
      <c r="G73" s="31">
        <v>78876</v>
      </c>
      <c r="H73" s="30">
        <f t="shared" si="3"/>
        <v>0.23198823529411763</v>
      </c>
      <c r="I73" s="79"/>
      <c r="J73" s="78"/>
      <c r="K73" s="78"/>
      <c r="L73" s="78"/>
      <c r="M73" s="78"/>
      <c r="N73" s="78"/>
      <c r="O73" s="78"/>
      <c r="P73" s="78"/>
      <c r="Q73" s="78"/>
    </row>
    <row r="74" spans="1:17">
      <c r="A74" s="33" t="s">
        <v>60</v>
      </c>
      <c r="B74" s="32" t="s">
        <v>59</v>
      </c>
      <c r="C74" s="32"/>
      <c r="D74" s="32"/>
      <c r="E74" s="31">
        <v>10000</v>
      </c>
      <c r="F74" s="31">
        <v>10000</v>
      </c>
      <c r="G74" s="31">
        <v>6256</v>
      </c>
      <c r="H74" s="30">
        <f t="shared" si="3"/>
        <v>0.62560000000000004</v>
      </c>
      <c r="I74" s="79"/>
      <c r="J74" s="78"/>
      <c r="K74" s="78"/>
      <c r="L74" s="78"/>
      <c r="M74" s="78"/>
      <c r="N74" s="78"/>
      <c r="O74" s="78"/>
      <c r="P74" s="78"/>
      <c r="Q74" s="78"/>
    </row>
    <row r="75" spans="1:17">
      <c r="A75" s="33" t="s">
        <v>58</v>
      </c>
      <c r="B75" s="32" t="s">
        <v>57</v>
      </c>
      <c r="C75" s="32"/>
      <c r="D75" s="32"/>
      <c r="E75" s="31">
        <v>25000</v>
      </c>
      <c r="F75" s="31">
        <v>58000</v>
      </c>
      <c r="G75" s="31">
        <v>500</v>
      </c>
      <c r="H75" s="30">
        <f t="shared" si="3"/>
        <v>8.6206896551724137E-3</v>
      </c>
      <c r="I75" s="79"/>
      <c r="J75" s="78"/>
      <c r="K75" s="78"/>
      <c r="L75" s="78"/>
      <c r="M75" s="78"/>
      <c r="N75" s="78"/>
      <c r="O75" s="78"/>
      <c r="P75" s="78"/>
      <c r="Q75" s="78"/>
    </row>
    <row r="76" spans="1:17">
      <c r="A76" s="33" t="s">
        <v>56</v>
      </c>
      <c r="B76" s="32" t="s">
        <v>55</v>
      </c>
      <c r="C76" s="32"/>
      <c r="D76" s="32"/>
      <c r="E76" s="31">
        <v>1000</v>
      </c>
      <c r="F76" s="31">
        <v>1000</v>
      </c>
      <c r="G76" s="31">
        <v>0</v>
      </c>
      <c r="H76" s="30">
        <f t="shared" si="3"/>
        <v>0</v>
      </c>
      <c r="I76" s="79"/>
      <c r="J76" s="78"/>
      <c r="K76" s="78"/>
      <c r="L76" s="78"/>
      <c r="M76" s="78"/>
      <c r="N76" s="78"/>
      <c r="O76" s="78"/>
      <c r="P76" s="78"/>
      <c r="Q76" s="78"/>
    </row>
    <row r="77" spans="1:17">
      <c r="A77" s="33" t="s">
        <v>54</v>
      </c>
      <c r="B77" s="32" t="s">
        <v>53</v>
      </c>
      <c r="C77" s="32"/>
      <c r="D77" s="32"/>
      <c r="E77" s="31">
        <v>100000</v>
      </c>
      <c r="F77" s="31">
        <v>110000</v>
      </c>
      <c r="G77" s="31">
        <v>50387.9</v>
      </c>
      <c r="H77" s="30">
        <f t="shared" si="3"/>
        <v>0.45807181818181819</v>
      </c>
      <c r="I77" s="79"/>
      <c r="J77" s="78"/>
      <c r="K77" s="78"/>
      <c r="L77" s="78"/>
      <c r="M77" s="78"/>
      <c r="N77" s="78"/>
      <c r="O77" s="78"/>
      <c r="P77" s="78"/>
      <c r="Q77" s="78"/>
    </row>
    <row r="78" spans="1:17">
      <c r="A78" s="33" t="s">
        <v>52</v>
      </c>
      <c r="B78" s="32" t="s">
        <v>51</v>
      </c>
      <c r="C78" s="32"/>
      <c r="D78" s="32"/>
      <c r="E78" s="31">
        <v>50000</v>
      </c>
      <c r="F78" s="31">
        <v>96000</v>
      </c>
      <c r="G78" s="31">
        <v>62804</v>
      </c>
      <c r="H78" s="30">
        <f t="shared" si="3"/>
        <v>0.65420833333333328</v>
      </c>
      <c r="I78" s="79"/>
      <c r="J78" s="78"/>
      <c r="K78" s="78"/>
      <c r="L78" s="78"/>
      <c r="M78" s="78"/>
      <c r="N78" s="78"/>
      <c r="O78" s="78"/>
      <c r="P78" s="78"/>
      <c r="Q78" s="78"/>
    </row>
    <row r="79" spans="1:17">
      <c r="A79" s="33" t="s">
        <v>50</v>
      </c>
      <c r="B79" s="32" t="s">
        <v>49</v>
      </c>
      <c r="C79" s="32"/>
      <c r="D79" s="32"/>
      <c r="E79" s="31">
        <v>1000000</v>
      </c>
      <c r="F79" s="31">
        <v>1800000</v>
      </c>
      <c r="G79" s="31">
        <v>1292030.52</v>
      </c>
      <c r="H79" s="30">
        <f t="shared" si="3"/>
        <v>0.71779473333333332</v>
      </c>
      <c r="I79" s="79"/>
      <c r="J79" s="78"/>
      <c r="K79" s="78"/>
      <c r="L79" s="78"/>
      <c r="M79" s="78"/>
      <c r="N79" s="78"/>
      <c r="O79" s="78"/>
      <c r="P79" s="78"/>
      <c r="Q79" s="78"/>
    </row>
    <row r="80" spans="1:17">
      <c r="A80" s="33" t="s">
        <v>48</v>
      </c>
      <c r="B80" s="32" t="s">
        <v>47</v>
      </c>
      <c r="C80" s="32"/>
      <c r="D80" s="32"/>
      <c r="E80" s="31">
        <v>250000</v>
      </c>
      <c r="F80" s="31">
        <v>726000</v>
      </c>
      <c r="G80" s="31">
        <v>674142.27</v>
      </c>
      <c r="H80" s="30">
        <f t="shared" si="3"/>
        <v>0.92857061983471079</v>
      </c>
      <c r="I80" s="79"/>
      <c r="J80" s="78"/>
      <c r="K80" s="78"/>
      <c r="L80" s="78"/>
      <c r="M80" s="78"/>
      <c r="N80" s="78"/>
      <c r="O80" s="78"/>
      <c r="P80" s="78"/>
      <c r="Q80" s="78"/>
    </row>
    <row r="81" spans="1:17">
      <c r="A81" s="33" t="s">
        <v>46</v>
      </c>
      <c r="B81" s="32" t="s">
        <v>45</v>
      </c>
      <c r="C81" s="32"/>
      <c r="D81" s="32"/>
      <c r="E81" s="31">
        <v>400000</v>
      </c>
      <c r="F81" s="31">
        <v>0</v>
      </c>
      <c r="G81" s="31">
        <v>0</v>
      </c>
      <c r="H81" s="30" t="e">
        <f t="shared" si="3"/>
        <v>#DIV/0!</v>
      </c>
      <c r="I81" s="79"/>
      <c r="J81" s="78"/>
      <c r="K81" s="78"/>
      <c r="L81" s="78"/>
      <c r="M81" s="78"/>
      <c r="N81" s="78"/>
      <c r="O81" s="78"/>
      <c r="P81" s="78"/>
      <c r="Q81" s="78"/>
    </row>
    <row r="82" spans="1:17">
      <c r="A82" s="33" t="s">
        <v>44</v>
      </c>
      <c r="B82" s="32" t="s">
        <v>43</v>
      </c>
      <c r="C82" s="32"/>
      <c r="D82" s="32"/>
      <c r="E82" s="31">
        <v>0</v>
      </c>
      <c r="F82" s="31">
        <v>0</v>
      </c>
      <c r="G82" s="31">
        <v>0</v>
      </c>
      <c r="H82" s="30" t="e">
        <f t="shared" si="3"/>
        <v>#DIV/0!</v>
      </c>
      <c r="I82" s="79"/>
      <c r="J82" s="78"/>
      <c r="K82" s="78"/>
      <c r="L82" s="78"/>
      <c r="M82" s="78"/>
      <c r="N82" s="78"/>
      <c r="O82" s="78"/>
      <c r="P82" s="78"/>
      <c r="Q82" s="78"/>
    </row>
    <row r="83" spans="1:17">
      <c r="A83" s="33" t="s">
        <v>42</v>
      </c>
      <c r="B83" s="32" t="s">
        <v>41</v>
      </c>
      <c r="C83" s="32"/>
      <c r="D83" s="32"/>
      <c r="E83" s="31">
        <v>70000</v>
      </c>
      <c r="F83" s="31">
        <v>80500</v>
      </c>
      <c r="G83" s="31">
        <v>39585</v>
      </c>
      <c r="H83" s="30">
        <f t="shared" si="3"/>
        <v>0.49173913043478262</v>
      </c>
      <c r="I83" s="79"/>
      <c r="J83" s="78"/>
      <c r="K83" s="78"/>
      <c r="L83" s="78"/>
      <c r="M83" s="78"/>
      <c r="N83" s="78"/>
      <c r="O83" s="78"/>
      <c r="P83" s="78"/>
      <c r="Q83" s="78"/>
    </row>
    <row r="84" spans="1:17">
      <c r="A84" s="33" t="s">
        <v>40</v>
      </c>
      <c r="B84" s="32" t="s">
        <v>39</v>
      </c>
      <c r="C84" s="32"/>
      <c r="D84" s="32"/>
      <c r="E84" s="31">
        <v>400000</v>
      </c>
      <c r="F84" s="31">
        <v>400000</v>
      </c>
      <c r="G84" s="31">
        <v>289007</v>
      </c>
      <c r="H84" s="30">
        <f t="shared" si="3"/>
        <v>0.72251750000000003</v>
      </c>
      <c r="I84" s="79"/>
      <c r="J84" s="78"/>
      <c r="K84" s="78"/>
      <c r="L84" s="78"/>
      <c r="M84" s="78"/>
      <c r="N84" s="78"/>
      <c r="O84" s="78"/>
      <c r="P84" s="78"/>
      <c r="Q84" s="78"/>
    </row>
    <row r="85" spans="1:17">
      <c r="A85" s="33" t="s">
        <v>141</v>
      </c>
      <c r="B85" s="32" t="s">
        <v>142</v>
      </c>
      <c r="C85" s="32"/>
      <c r="D85" s="32"/>
      <c r="E85" s="31">
        <v>0</v>
      </c>
      <c r="F85" s="31">
        <v>30000</v>
      </c>
      <c r="G85" s="31">
        <v>23955</v>
      </c>
      <c r="H85" s="30">
        <f t="shared" si="3"/>
        <v>0.79849999999999999</v>
      </c>
      <c r="I85" s="79"/>
      <c r="J85" s="78"/>
      <c r="K85" s="78"/>
      <c r="L85" s="78"/>
      <c r="M85" s="78"/>
      <c r="N85" s="78"/>
      <c r="O85" s="78"/>
      <c r="P85" s="78"/>
      <c r="Q85" s="78"/>
    </row>
    <row r="86" spans="1:17">
      <c r="A86" s="33" t="s">
        <v>38</v>
      </c>
      <c r="B86" s="32" t="s">
        <v>37</v>
      </c>
      <c r="C86" s="32"/>
      <c r="D86" s="32"/>
      <c r="E86" s="31">
        <v>10000</v>
      </c>
      <c r="F86" s="31">
        <v>25000</v>
      </c>
      <c r="G86" s="31">
        <v>20119</v>
      </c>
      <c r="H86" s="30">
        <f t="shared" si="3"/>
        <v>0.80476000000000003</v>
      </c>
      <c r="I86" s="79"/>
      <c r="J86" s="78"/>
      <c r="K86" s="78"/>
      <c r="L86" s="78"/>
      <c r="M86" s="78"/>
      <c r="N86" s="78"/>
      <c r="O86" s="78"/>
      <c r="P86" s="78"/>
      <c r="Q86" s="78"/>
    </row>
    <row r="87" spans="1:17">
      <c r="A87" s="33" t="s">
        <v>36</v>
      </c>
      <c r="B87" s="32" t="s">
        <v>35</v>
      </c>
      <c r="C87" s="32"/>
      <c r="D87" s="32"/>
      <c r="E87" s="31">
        <v>400000</v>
      </c>
      <c r="F87" s="31">
        <v>722000</v>
      </c>
      <c r="G87" s="31">
        <v>333236.40999999997</v>
      </c>
      <c r="H87" s="30">
        <f t="shared" si="3"/>
        <v>0.46154627423822714</v>
      </c>
      <c r="I87" s="79"/>
      <c r="J87" s="78"/>
      <c r="K87" s="78"/>
      <c r="L87" s="78"/>
      <c r="M87" s="78"/>
      <c r="N87" s="78"/>
      <c r="O87" s="78"/>
      <c r="P87" s="78"/>
      <c r="Q87" s="78"/>
    </row>
    <row r="88" spans="1:17">
      <c r="A88" s="33" t="s">
        <v>132</v>
      </c>
      <c r="B88" s="32" t="s">
        <v>34</v>
      </c>
      <c r="C88" s="32"/>
      <c r="D88" s="32"/>
      <c r="E88" s="31">
        <v>10000</v>
      </c>
      <c r="F88" s="31">
        <v>10000</v>
      </c>
      <c r="G88" s="31">
        <v>460</v>
      </c>
      <c r="H88" s="30">
        <f t="shared" si="3"/>
        <v>4.5999999999999999E-2</v>
      </c>
      <c r="I88" s="79"/>
      <c r="J88" s="78"/>
      <c r="K88" s="78"/>
      <c r="L88" s="78"/>
      <c r="M88" s="78"/>
      <c r="N88" s="78"/>
      <c r="O88" s="78"/>
      <c r="P88" s="78"/>
      <c r="Q88" s="78"/>
    </row>
    <row r="89" spans="1:17">
      <c r="A89" s="33" t="s">
        <v>33</v>
      </c>
      <c r="B89" s="32" t="s">
        <v>32</v>
      </c>
      <c r="C89" s="32"/>
      <c r="D89" s="32"/>
      <c r="E89" s="31">
        <v>800000</v>
      </c>
      <c r="F89" s="31">
        <v>800000</v>
      </c>
      <c r="G89" s="31">
        <v>615903</v>
      </c>
      <c r="H89" s="30">
        <f t="shared" si="3"/>
        <v>0.76987874999999995</v>
      </c>
      <c r="I89" s="79"/>
      <c r="J89" s="78"/>
      <c r="K89" s="78"/>
      <c r="L89" s="78"/>
      <c r="M89" s="78"/>
      <c r="N89" s="78"/>
      <c r="O89" s="78"/>
      <c r="P89" s="78"/>
      <c r="Q89" s="78"/>
    </row>
    <row r="90" spans="1:17">
      <c r="A90" s="33" t="s">
        <v>31</v>
      </c>
      <c r="B90" s="32" t="s">
        <v>30</v>
      </c>
      <c r="C90" s="32"/>
      <c r="D90" s="32"/>
      <c r="E90" s="31">
        <v>0</v>
      </c>
      <c r="F90" s="31">
        <v>0</v>
      </c>
      <c r="G90" s="31">
        <v>0</v>
      </c>
      <c r="H90" s="30" t="e">
        <f t="shared" si="3"/>
        <v>#DIV/0!</v>
      </c>
      <c r="I90" s="79"/>
      <c r="J90" s="78"/>
      <c r="K90" s="78"/>
      <c r="L90" s="78"/>
      <c r="M90" s="78"/>
      <c r="N90" s="78"/>
      <c r="O90" s="78"/>
      <c r="P90" s="78"/>
      <c r="Q90" s="78"/>
    </row>
    <row r="91" spans="1:17">
      <c r="A91" s="33" t="s">
        <v>29</v>
      </c>
      <c r="B91" s="32" t="s">
        <v>28</v>
      </c>
      <c r="C91" s="32"/>
      <c r="D91" s="32"/>
      <c r="E91" s="31">
        <v>0</v>
      </c>
      <c r="F91" s="31">
        <v>0</v>
      </c>
      <c r="G91" s="31">
        <v>0</v>
      </c>
      <c r="H91" s="30" t="e">
        <f t="shared" si="3"/>
        <v>#DIV/0!</v>
      </c>
      <c r="I91" s="79"/>
      <c r="J91" s="78"/>
      <c r="K91" s="78"/>
      <c r="L91" s="78"/>
      <c r="M91" s="78"/>
      <c r="N91" s="78"/>
      <c r="O91" s="78"/>
      <c r="P91" s="78"/>
      <c r="Q91" s="78"/>
    </row>
    <row r="92" spans="1:17">
      <c r="A92" s="33" t="s">
        <v>27</v>
      </c>
      <c r="B92" s="32" t="s">
        <v>26</v>
      </c>
      <c r="C92" s="32"/>
      <c r="D92" s="32"/>
      <c r="E92" s="31">
        <v>1772940</v>
      </c>
      <c r="F92" s="31">
        <v>1733278</v>
      </c>
      <c r="G92" s="31">
        <v>1225176.67</v>
      </c>
      <c r="H92" s="30">
        <f t="shared" si="3"/>
        <v>0.7068552592255829</v>
      </c>
      <c r="I92" s="79"/>
      <c r="J92" s="78"/>
      <c r="K92" s="78"/>
      <c r="L92" s="78"/>
      <c r="M92" s="78"/>
      <c r="N92" s="78"/>
      <c r="O92" s="78"/>
      <c r="P92" s="78"/>
      <c r="Q92" s="78"/>
    </row>
    <row r="93" spans="1:17">
      <c r="A93" s="33" t="s">
        <v>25</v>
      </c>
      <c r="B93" s="32" t="s">
        <v>24</v>
      </c>
      <c r="C93" s="32"/>
      <c r="D93" s="32"/>
      <c r="E93" s="31">
        <v>15000</v>
      </c>
      <c r="F93" s="31">
        <v>15000</v>
      </c>
      <c r="G93" s="31">
        <v>7789.8</v>
      </c>
      <c r="H93" s="30">
        <f t="shared" si="3"/>
        <v>0.51932</v>
      </c>
      <c r="I93" s="79"/>
      <c r="J93" s="78"/>
      <c r="K93" s="78"/>
      <c r="L93" s="78"/>
      <c r="M93" s="78"/>
      <c r="N93" s="78"/>
      <c r="O93" s="78"/>
      <c r="P93" s="78"/>
      <c r="Q93" s="78"/>
    </row>
    <row r="94" spans="1:17">
      <c r="A94" s="33" t="s">
        <v>133</v>
      </c>
      <c r="B94" s="32" t="s">
        <v>134</v>
      </c>
      <c r="C94" s="32"/>
      <c r="D94" s="32"/>
      <c r="E94" s="31">
        <v>0</v>
      </c>
      <c r="F94" s="31">
        <v>60000</v>
      </c>
      <c r="G94" s="31">
        <v>52257</v>
      </c>
      <c r="H94" s="30">
        <f t="shared" si="3"/>
        <v>0.87095</v>
      </c>
      <c r="I94" s="79"/>
      <c r="J94" s="78"/>
      <c r="K94" s="78"/>
      <c r="L94" s="78"/>
      <c r="M94" s="78"/>
      <c r="N94" s="78"/>
      <c r="O94" s="78"/>
      <c r="P94" s="78"/>
      <c r="Q94" s="78"/>
    </row>
    <row r="95" spans="1:17">
      <c r="A95" s="33" t="s">
        <v>23</v>
      </c>
      <c r="B95" s="32" t="s">
        <v>22</v>
      </c>
      <c r="C95" s="32"/>
      <c r="D95" s="32"/>
      <c r="E95" s="31">
        <v>60000</v>
      </c>
      <c r="F95" s="31">
        <v>60000</v>
      </c>
      <c r="G95" s="31">
        <v>50066</v>
      </c>
      <c r="H95" s="30">
        <f t="shared" si="3"/>
        <v>0.83443333333333336</v>
      </c>
      <c r="I95" s="79"/>
      <c r="J95" s="78"/>
      <c r="K95" s="78"/>
      <c r="L95" s="78"/>
      <c r="M95" s="78"/>
      <c r="N95" s="78"/>
      <c r="O95" s="78"/>
      <c r="P95" s="78"/>
      <c r="Q95" s="78"/>
    </row>
    <row r="96" spans="1:17">
      <c r="A96" s="33" t="s">
        <v>21</v>
      </c>
      <c r="B96" s="32" t="s">
        <v>20</v>
      </c>
      <c r="C96" s="32"/>
      <c r="D96" s="32"/>
      <c r="E96" s="31">
        <v>0</v>
      </c>
      <c r="F96" s="31">
        <v>0</v>
      </c>
      <c r="G96" s="31">
        <v>0</v>
      </c>
      <c r="H96" s="30" t="e">
        <f t="shared" si="3"/>
        <v>#DIV/0!</v>
      </c>
      <c r="I96" s="79"/>
      <c r="J96" s="78"/>
      <c r="K96" s="78"/>
      <c r="L96" s="78"/>
      <c r="M96" s="78"/>
      <c r="N96" s="78"/>
      <c r="O96" s="78"/>
      <c r="P96" s="78"/>
      <c r="Q96" s="78"/>
    </row>
    <row r="97" spans="1:17">
      <c r="A97" s="33" t="s">
        <v>19</v>
      </c>
      <c r="B97" s="32" t="s">
        <v>18</v>
      </c>
      <c r="C97" s="35"/>
      <c r="D97" s="35"/>
      <c r="E97" s="36">
        <v>0</v>
      </c>
      <c r="F97" s="34">
        <v>10000</v>
      </c>
      <c r="G97" s="31">
        <v>8488</v>
      </c>
      <c r="H97" s="30">
        <f t="shared" si="3"/>
        <v>0.8488</v>
      </c>
      <c r="I97" s="79"/>
      <c r="J97" s="78"/>
      <c r="K97" s="78"/>
      <c r="L97" s="78"/>
      <c r="M97" s="78"/>
      <c r="N97" s="78"/>
      <c r="O97" s="78"/>
      <c r="P97" s="78"/>
      <c r="Q97" s="78"/>
    </row>
    <row r="98" spans="1:17">
      <c r="A98" s="33" t="s">
        <v>17</v>
      </c>
      <c r="B98" s="32" t="s">
        <v>16</v>
      </c>
      <c r="C98" s="35"/>
      <c r="D98" s="35"/>
      <c r="E98" s="34">
        <v>0</v>
      </c>
      <c r="F98" s="34">
        <v>0</v>
      </c>
      <c r="G98" s="31">
        <v>0</v>
      </c>
      <c r="H98" s="30" t="e">
        <f t="shared" si="3"/>
        <v>#DIV/0!</v>
      </c>
      <c r="I98" s="79"/>
      <c r="J98" s="78"/>
      <c r="K98" s="78"/>
      <c r="L98" s="78"/>
      <c r="M98" s="78"/>
      <c r="N98" s="78"/>
      <c r="O98" s="78"/>
      <c r="P98" s="78"/>
      <c r="Q98" s="78"/>
    </row>
    <row r="99" spans="1:17">
      <c r="A99" s="33" t="s">
        <v>15</v>
      </c>
      <c r="B99" s="32" t="s">
        <v>14</v>
      </c>
      <c r="C99" s="32"/>
      <c r="D99" s="32"/>
      <c r="E99" s="31">
        <v>0</v>
      </c>
      <c r="F99" s="31">
        <v>0</v>
      </c>
      <c r="G99" s="31">
        <v>0</v>
      </c>
      <c r="H99" s="30">
        <v>0</v>
      </c>
      <c r="I99" s="79"/>
      <c r="J99" s="78"/>
      <c r="K99" s="78"/>
      <c r="L99" s="78"/>
      <c r="M99" s="78"/>
      <c r="N99" s="78"/>
      <c r="O99" s="78"/>
      <c r="P99" s="78"/>
      <c r="Q99" s="78"/>
    </row>
    <row r="100" spans="1:17" ht="13.5">
      <c r="A100" s="18"/>
      <c r="B100" s="26" t="s">
        <v>13</v>
      </c>
      <c r="C100" s="26"/>
      <c r="D100" s="26"/>
      <c r="E100" s="29">
        <f>SUM(E68:E99)</f>
        <v>6183940</v>
      </c>
      <c r="F100" s="29">
        <f>SUM(F68:F99)</f>
        <v>7746778</v>
      </c>
      <c r="G100" s="29">
        <f>SUM(G68:G99)</f>
        <v>5179106.6100000003</v>
      </c>
      <c r="H100" s="12">
        <f>SUM(G100/F100)</f>
        <v>0.66854976481835415</v>
      </c>
      <c r="I100" s="79"/>
      <c r="J100" s="78"/>
      <c r="K100" s="78"/>
      <c r="L100" s="78"/>
      <c r="M100" s="78"/>
      <c r="N100" s="78"/>
      <c r="O100" s="78"/>
      <c r="P100" s="78"/>
      <c r="Q100" s="78"/>
    </row>
    <row r="101" spans="1:17">
      <c r="A101" s="18"/>
      <c r="B101" s="7"/>
      <c r="C101" s="7"/>
      <c r="D101" s="7"/>
      <c r="E101" s="6"/>
      <c r="F101" s="6"/>
      <c r="G101" s="6"/>
      <c r="I101" s="79"/>
      <c r="J101" s="78"/>
      <c r="K101" s="78"/>
      <c r="L101" s="78"/>
      <c r="M101" s="78"/>
      <c r="N101" s="78"/>
      <c r="O101" s="78"/>
      <c r="P101" s="78"/>
      <c r="Q101" s="78"/>
    </row>
    <row r="102" spans="1:17">
      <c r="I102" s="79"/>
      <c r="J102" s="78"/>
      <c r="K102" s="78"/>
      <c r="L102" s="78"/>
      <c r="M102" s="78"/>
      <c r="N102" s="78"/>
      <c r="O102" s="78"/>
      <c r="P102" s="78"/>
      <c r="Q102" s="78"/>
    </row>
    <row r="103" spans="1:17">
      <c r="A103" s="18"/>
      <c r="B103" s="9" t="s">
        <v>12</v>
      </c>
      <c r="G103" s="28">
        <f>SUM(G61)</f>
        <v>5047111.6199999992</v>
      </c>
      <c r="I103" s="5"/>
    </row>
    <row r="104" spans="1:17">
      <c r="A104" s="18"/>
      <c r="B104" s="9" t="s">
        <v>11</v>
      </c>
      <c r="G104" s="28">
        <f>SUM(G100)</f>
        <v>5179106.6100000003</v>
      </c>
      <c r="I104" s="5"/>
    </row>
    <row r="105" spans="1:17">
      <c r="A105" s="18"/>
      <c r="I105" s="5"/>
    </row>
    <row r="106" spans="1:17">
      <c r="A106" s="18"/>
      <c r="B106" s="9" t="s">
        <v>10</v>
      </c>
      <c r="G106" s="73">
        <f>SUM(G103-G104)</f>
        <v>-131994.99000000115</v>
      </c>
      <c r="I106" s="5"/>
    </row>
    <row r="107" spans="1:17" ht="13.5">
      <c r="A107" s="27"/>
      <c r="B107" s="26" t="s">
        <v>135</v>
      </c>
      <c r="C107" s="26"/>
      <c r="D107" s="26"/>
      <c r="E107" s="25"/>
      <c r="F107" s="25"/>
      <c r="G107" s="74">
        <v>89166</v>
      </c>
      <c r="I107" s="5"/>
    </row>
    <row r="108" spans="1:17" ht="13.5">
      <c r="A108" s="27"/>
      <c r="B108" s="26" t="s">
        <v>136</v>
      </c>
      <c r="C108" s="26"/>
      <c r="D108" s="26"/>
      <c r="E108" s="25"/>
      <c r="F108" s="25"/>
      <c r="G108" s="74">
        <v>5091.7</v>
      </c>
      <c r="I108" s="5"/>
    </row>
    <row r="109" spans="1:17" ht="13.5">
      <c r="A109" s="18"/>
      <c r="B109" s="21" t="s">
        <v>131</v>
      </c>
      <c r="C109" s="21"/>
      <c r="D109" s="21"/>
      <c r="E109" s="24"/>
      <c r="F109" s="23"/>
      <c r="G109" s="75">
        <v>1450427.07</v>
      </c>
      <c r="I109" s="5"/>
    </row>
    <row r="110" spans="1:17" ht="13.5">
      <c r="A110" s="18"/>
      <c r="B110" s="64" t="s">
        <v>137</v>
      </c>
      <c r="C110" s="65"/>
      <c r="D110" s="65"/>
      <c r="E110" s="66"/>
      <c r="F110" s="66"/>
      <c r="G110" s="67">
        <f>SUM(G106:G109)</f>
        <v>1412689.7799999989</v>
      </c>
      <c r="I110" s="10"/>
    </row>
    <row r="111" spans="1:17" ht="15.75">
      <c r="A111" s="18"/>
      <c r="B111" s="21" t="s">
        <v>8</v>
      </c>
      <c r="C111" s="15"/>
      <c r="D111" s="15"/>
      <c r="E111" s="20"/>
      <c r="F111" s="20"/>
      <c r="G111" s="19">
        <v>930580.42</v>
      </c>
      <c r="I111" s="5"/>
      <c r="J111" s="22"/>
    </row>
    <row r="112" spans="1:17" ht="15.75">
      <c r="A112" s="18"/>
      <c r="B112" s="21" t="s">
        <v>7</v>
      </c>
      <c r="C112" s="15"/>
      <c r="D112" s="15"/>
      <c r="E112" s="20"/>
      <c r="F112" s="62"/>
      <c r="G112" s="19">
        <v>482109.36</v>
      </c>
      <c r="I112" s="5"/>
    </row>
    <row r="113" spans="1:10" ht="15.75">
      <c r="A113" s="18"/>
      <c r="B113" s="68" t="s">
        <v>138</v>
      </c>
      <c r="C113" s="69"/>
      <c r="D113" s="69"/>
      <c r="E113" s="70"/>
      <c r="F113" s="71"/>
      <c r="G113" s="72">
        <f>SUM(G111:G112)</f>
        <v>1412689.78</v>
      </c>
      <c r="I113" s="5"/>
    </row>
    <row r="114" spans="1:10" ht="13.5">
      <c r="A114" s="18"/>
      <c r="B114" s="21" t="s">
        <v>9</v>
      </c>
      <c r="C114" s="21"/>
      <c r="D114" s="21"/>
      <c r="E114" s="24"/>
      <c r="F114" s="24"/>
      <c r="G114" s="23">
        <v>65144.58</v>
      </c>
      <c r="I114" s="5"/>
    </row>
    <row r="115" spans="1:10" ht="15.75">
      <c r="A115" s="18"/>
      <c r="B115" s="17" t="s">
        <v>6</v>
      </c>
      <c r="C115" s="7"/>
      <c r="D115" s="7"/>
      <c r="E115" s="6"/>
      <c r="F115" s="6"/>
      <c r="G115" s="16">
        <f>SUM(G111:G114)-G113</f>
        <v>1477834.36</v>
      </c>
      <c r="I115" s="5"/>
    </row>
    <row r="116" spans="1:10" ht="20.25">
      <c r="B116" s="15"/>
      <c r="E116" s="14"/>
      <c r="F116" s="63"/>
      <c r="G116" s="13"/>
      <c r="I116" s="5"/>
      <c r="J116" s="9"/>
    </row>
    <row r="117" spans="1:10" ht="13.5">
      <c r="A117" s="9"/>
      <c r="B117" s="9"/>
      <c r="C117" s="9"/>
      <c r="D117" s="9"/>
      <c r="E117" s="9"/>
      <c r="F117" s="9"/>
      <c r="G117" s="6"/>
      <c r="H117" s="12"/>
    </row>
    <row r="118" spans="1:10">
      <c r="A118" s="4" t="s">
        <v>5</v>
      </c>
      <c r="B118" s="7" t="s">
        <v>4</v>
      </c>
      <c r="C118" s="7"/>
      <c r="D118" s="7"/>
      <c r="E118" s="6"/>
      <c r="F118" s="6"/>
      <c r="G118" s="6"/>
    </row>
    <row r="119" spans="1:10">
      <c r="A119" s="4" t="s">
        <v>3</v>
      </c>
      <c r="B119" s="11"/>
      <c r="C119" s="7"/>
      <c r="D119" s="7"/>
      <c r="E119" s="6"/>
      <c r="F119" s="6"/>
      <c r="G119" s="6"/>
    </row>
    <row r="120" spans="1:10" ht="13.5">
      <c r="B120" s="8" t="s">
        <v>2</v>
      </c>
      <c r="C120" s="7"/>
      <c r="D120" s="7"/>
      <c r="E120" s="6"/>
      <c r="F120" s="6"/>
      <c r="G120" s="6"/>
    </row>
    <row r="121" spans="1:10" s="9" customFormat="1" ht="13.5">
      <c r="A121" s="4"/>
      <c r="B121"/>
      <c r="C121" s="7"/>
      <c r="D121" s="7"/>
      <c r="E121" s="6"/>
      <c r="F121" s="6"/>
      <c r="G121" s="6"/>
      <c r="H121" s="2"/>
      <c r="I121" s="10"/>
    </row>
    <row r="122" spans="1:10" ht="13.5">
      <c r="B122" s="8" t="s">
        <v>1</v>
      </c>
      <c r="C122" s="7"/>
      <c r="D122" s="7"/>
      <c r="E122" s="6"/>
      <c r="F122" s="6"/>
      <c r="G122" s="6"/>
      <c r="I122" s="5"/>
    </row>
    <row r="123" spans="1:10" ht="13.5">
      <c r="B123" s="8" t="s">
        <v>0</v>
      </c>
      <c r="C123" s="7"/>
      <c r="D123" s="7"/>
      <c r="E123" s="6"/>
      <c r="F123" s="6"/>
      <c r="G123" s="6"/>
      <c r="I123" s="5"/>
    </row>
    <row r="124" spans="1:10">
      <c r="I124" s="5"/>
    </row>
    <row r="125" spans="1:10">
      <c r="I125" s="5"/>
    </row>
    <row r="126" spans="1:10">
      <c r="I126" s="5"/>
    </row>
    <row r="127" spans="1:10">
      <c r="I127" s="5"/>
    </row>
    <row r="128" spans="1:10">
      <c r="I128" s="5"/>
    </row>
    <row r="129" spans="1:9">
      <c r="I129" s="5"/>
    </row>
    <row r="130" spans="1:9">
      <c r="I130" s="5"/>
    </row>
    <row r="131" spans="1:9">
      <c r="I131" s="5"/>
    </row>
    <row r="132" spans="1:9">
      <c r="C132" s="7"/>
      <c r="D132" s="7"/>
      <c r="E132" s="6"/>
      <c r="F132" s="6"/>
      <c r="G132" s="6"/>
      <c r="I132" s="5"/>
    </row>
    <row r="133" spans="1:9">
      <c r="B133" s="7"/>
      <c r="C133" s="7"/>
      <c r="D133" s="7"/>
      <c r="E133" s="6"/>
      <c r="F133" s="6"/>
      <c r="G133" s="6"/>
      <c r="I133" s="5"/>
    </row>
    <row r="134" spans="1:9">
      <c r="A134"/>
      <c r="I134" s="5"/>
    </row>
    <row r="135" spans="1:9">
      <c r="A135"/>
      <c r="I135" s="5"/>
    </row>
    <row r="136" spans="1:9">
      <c r="A136"/>
      <c r="I136" s="5"/>
    </row>
    <row r="137" spans="1:9">
      <c r="A137"/>
      <c r="I137" s="5"/>
    </row>
    <row r="138" spans="1:9">
      <c r="A138"/>
      <c r="I138" s="5"/>
    </row>
    <row r="139" spans="1:9">
      <c r="A139"/>
      <c r="B139" s="7"/>
      <c r="C139" s="7"/>
      <c r="D139" s="7"/>
      <c r="E139" s="6"/>
      <c r="F139" s="6"/>
      <c r="G139" s="6"/>
      <c r="I139" s="5"/>
    </row>
    <row r="140" spans="1:9">
      <c r="A140"/>
      <c r="B140" s="7"/>
      <c r="C140" s="7"/>
      <c r="D140" s="7"/>
      <c r="E140" s="6"/>
      <c r="F140" s="6"/>
      <c r="G140" s="6"/>
      <c r="I140" s="5"/>
    </row>
  </sheetData>
  <sheetProtection password="C60E" sheet="1" objects="1" scenarios="1"/>
  <pageMargins left="0.23622047244094491" right="0.23622047244094491" top="0.35433070866141736" bottom="0.35433070866141736" header="0.11811023622047245" footer="0.1181102362204724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0"/>
  <sheetViews>
    <sheetView topLeftCell="A34" zoomScaleNormal="100" workbookViewId="0">
      <selection activeCell="B119" sqref="B119"/>
    </sheetView>
  </sheetViews>
  <sheetFormatPr defaultRowHeight="12.75"/>
  <cols>
    <col min="1" max="1" width="9.140625" style="4"/>
    <col min="5" max="5" width="16.5703125" style="3" bestFit="1" customWidth="1"/>
    <col min="6" max="6" width="17.140625" style="3" bestFit="1" customWidth="1"/>
    <col min="7" max="7" width="20.140625" style="3" bestFit="1" customWidth="1"/>
    <col min="8" max="8" width="9.28515625" style="2" bestFit="1" customWidth="1"/>
    <col min="9" max="9" width="9.140625" style="1"/>
    <col min="10" max="10" width="14.7109375" bestFit="1" customWidth="1"/>
  </cols>
  <sheetData>
    <row r="1" spans="1:9" ht="25.5">
      <c r="B1" s="7"/>
      <c r="C1" s="7"/>
      <c r="D1" s="61" t="s">
        <v>143</v>
      </c>
      <c r="E1" s="6"/>
      <c r="F1" s="6"/>
      <c r="G1" s="6"/>
      <c r="I1" s="5"/>
    </row>
    <row r="2" spans="1:9">
      <c r="B2" s="7"/>
      <c r="C2" s="7"/>
      <c r="D2" s="7"/>
      <c r="E2" s="6"/>
      <c r="F2" s="6"/>
      <c r="G2" s="6"/>
      <c r="I2" s="5"/>
    </row>
    <row r="3" spans="1:9" ht="13.5">
      <c r="B3" s="48" t="s">
        <v>12</v>
      </c>
      <c r="C3" s="7"/>
      <c r="D3" s="7"/>
      <c r="E3" s="47" t="s">
        <v>75</v>
      </c>
      <c r="F3" s="47" t="s">
        <v>74</v>
      </c>
      <c r="G3" s="46" t="s">
        <v>73</v>
      </c>
      <c r="H3" s="45" t="s">
        <v>72</v>
      </c>
    </row>
    <row r="4" spans="1:9">
      <c r="B4" s="7"/>
      <c r="C4" s="7"/>
      <c r="D4" s="7"/>
      <c r="E4" s="6"/>
      <c r="F4" s="6"/>
      <c r="G4" s="6"/>
      <c r="I4" s="5"/>
    </row>
    <row r="5" spans="1:9">
      <c r="A5" s="53">
        <v>1111</v>
      </c>
      <c r="B5" s="32" t="s">
        <v>129</v>
      </c>
      <c r="C5" s="32"/>
      <c r="D5" s="32"/>
      <c r="E5" s="31">
        <v>850000</v>
      </c>
      <c r="F5" s="31">
        <v>850000</v>
      </c>
      <c r="G5" s="31">
        <v>472953.61</v>
      </c>
      <c r="H5" s="60">
        <f t="shared" ref="H5:H15" si="0">SUM(G5/F5)</f>
        <v>0.5564160117647059</v>
      </c>
      <c r="I5" s="5"/>
    </row>
    <row r="6" spans="1:9">
      <c r="A6" s="53">
        <v>1112</v>
      </c>
      <c r="B6" s="32" t="s">
        <v>128</v>
      </c>
      <c r="C6" s="32"/>
      <c r="D6" s="32"/>
      <c r="E6" s="31">
        <v>10000</v>
      </c>
      <c r="F6" s="31">
        <v>10000</v>
      </c>
      <c r="G6" s="31">
        <v>4678.41</v>
      </c>
      <c r="H6" s="30">
        <f t="shared" si="0"/>
        <v>0.46784100000000001</v>
      </c>
      <c r="I6" s="5"/>
    </row>
    <row r="7" spans="1:9">
      <c r="A7" s="53">
        <v>1113</v>
      </c>
      <c r="B7" s="32" t="s">
        <v>127</v>
      </c>
      <c r="C7" s="32"/>
      <c r="D7" s="32"/>
      <c r="E7" s="31">
        <v>100000</v>
      </c>
      <c r="F7" s="31">
        <v>100000</v>
      </c>
      <c r="G7" s="31">
        <v>49825.86</v>
      </c>
      <c r="H7" s="30">
        <f t="shared" si="0"/>
        <v>0.4982586</v>
      </c>
      <c r="I7" s="5"/>
    </row>
    <row r="8" spans="1:9">
      <c r="A8" s="53">
        <v>1121</v>
      </c>
      <c r="B8" s="32" t="s">
        <v>126</v>
      </c>
      <c r="C8" s="32"/>
      <c r="D8" s="32"/>
      <c r="E8" s="31">
        <v>1000000</v>
      </c>
      <c r="F8" s="31">
        <v>1000000</v>
      </c>
      <c r="G8" s="31">
        <v>474514.7</v>
      </c>
      <c r="H8" s="30">
        <f t="shared" si="0"/>
        <v>0.47451470000000001</v>
      </c>
      <c r="I8" s="5"/>
    </row>
    <row r="9" spans="1:9">
      <c r="A9" s="53">
        <v>1122</v>
      </c>
      <c r="B9" s="32" t="s">
        <v>125</v>
      </c>
      <c r="C9" s="32"/>
      <c r="D9" s="32"/>
      <c r="E9" s="31">
        <v>0</v>
      </c>
      <c r="F9" s="31">
        <v>0</v>
      </c>
      <c r="G9" s="31">
        <v>0</v>
      </c>
      <c r="H9" s="30" t="e">
        <f t="shared" si="0"/>
        <v>#DIV/0!</v>
      </c>
      <c r="I9" s="5"/>
    </row>
    <row r="10" spans="1:9">
      <c r="A10" s="53">
        <v>1211</v>
      </c>
      <c r="B10" s="32" t="s">
        <v>124</v>
      </c>
      <c r="C10" s="32"/>
      <c r="D10" s="32"/>
      <c r="E10" s="31">
        <v>1775000</v>
      </c>
      <c r="F10" s="31">
        <v>1775000</v>
      </c>
      <c r="G10" s="31">
        <v>960558.7</v>
      </c>
      <c r="H10" s="30">
        <f t="shared" si="0"/>
        <v>0.54115983098591547</v>
      </c>
      <c r="I10" s="5"/>
    </row>
    <row r="11" spans="1:9">
      <c r="A11" s="53">
        <v>1334</v>
      </c>
      <c r="B11" s="32" t="s">
        <v>123</v>
      </c>
      <c r="C11" s="32"/>
      <c r="D11" s="32"/>
      <c r="E11" s="31">
        <v>23740</v>
      </c>
      <c r="F11" s="31">
        <v>23740</v>
      </c>
      <c r="G11" s="31">
        <v>27653</v>
      </c>
      <c r="H11" s="30">
        <f t="shared" si="0"/>
        <v>1.164827295703454</v>
      </c>
      <c r="I11" s="5"/>
    </row>
    <row r="12" spans="1:9">
      <c r="A12" s="53">
        <v>1340</v>
      </c>
      <c r="B12" s="32" t="s">
        <v>122</v>
      </c>
      <c r="C12" s="32"/>
      <c r="D12" s="32"/>
      <c r="E12" s="31">
        <v>150000</v>
      </c>
      <c r="F12" s="31">
        <v>150000</v>
      </c>
      <c r="G12" s="31">
        <v>88867</v>
      </c>
      <c r="H12" s="30">
        <f t="shared" si="0"/>
        <v>0.59244666666666668</v>
      </c>
      <c r="I12" s="5"/>
    </row>
    <row r="13" spans="1:9">
      <c r="A13" s="53">
        <v>1341</v>
      </c>
      <c r="B13" s="32" t="s">
        <v>121</v>
      </c>
      <c r="C13" s="32"/>
      <c r="D13" s="32"/>
      <c r="E13" s="31">
        <v>6000</v>
      </c>
      <c r="F13" s="31">
        <v>6000</v>
      </c>
      <c r="G13" s="31">
        <v>6562</v>
      </c>
      <c r="H13" s="30">
        <f t="shared" si="0"/>
        <v>1.0936666666666666</v>
      </c>
      <c r="I13" s="5"/>
    </row>
    <row r="14" spans="1:9">
      <c r="A14" s="53">
        <v>1344</v>
      </c>
      <c r="B14" s="32" t="s">
        <v>120</v>
      </c>
      <c r="C14" s="32"/>
      <c r="D14" s="32"/>
      <c r="E14" s="31">
        <v>0</v>
      </c>
      <c r="F14" s="31">
        <v>0</v>
      </c>
      <c r="G14" s="31">
        <v>0</v>
      </c>
      <c r="H14" s="30" t="e">
        <f t="shared" si="0"/>
        <v>#DIV/0!</v>
      </c>
      <c r="I14" s="5"/>
    </row>
    <row r="15" spans="1:9">
      <c r="A15" s="53">
        <v>1347</v>
      </c>
      <c r="B15" s="32" t="s">
        <v>119</v>
      </c>
      <c r="C15" s="32"/>
      <c r="D15" s="32"/>
      <c r="E15" s="31">
        <v>0</v>
      </c>
      <c r="F15" s="31">
        <v>0</v>
      </c>
      <c r="G15" s="31">
        <v>0</v>
      </c>
      <c r="H15" s="30" t="e">
        <f t="shared" si="0"/>
        <v>#DIV/0!</v>
      </c>
      <c r="I15" s="5"/>
    </row>
    <row r="16" spans="1:9">
      <c r="A16" s="53">
        <v>1351</v>
      </c>
      <c r="B16" s="32" t="s">
        <v>118</v>
      </c>
      <c r="C16" s="32"/>
      <c r="D16" s="32"/>
      <c r="E16" s="31">
        <v>14000</v>
      </c>
      <c r="F16" s="31">
        <v>14000</v>
      </c>
      <c r="G16" s="31">
        <v>9917.0300000000007</v>
      </c>
      <c r="H16" s="30">
        <v>0</v>
      </c>
      <c r="I16" s="5"/>
    </row>
    <row r="17" spans="1:9">
      <c r="A17" s="53">
        <v>1361</v>
      </c>
      <c r="B17" s="32" t="s">
        <v>117</v>
      </c>
      <c r="C17" s="32"/>
      <c r="D17" s="32"/>
      <c r="E17" s="59">
        <v>0</v>
      </c>
      <c r="F17" s="58">
        <v>0</v>
      </c>
      <c r="G17" s="57">
        <v>750</v>
      </c>
      <c r="H17" s="30">
        <v>0</v>
      </c>
      <c r="I17" s="5"/>
    </row>
    <row r="18" spans="1:9">
      <c r="A18" s="53">
        <v>1511</v>
      </c>
      <c r="B18" s="32" t="s">
        <v>116</v>
      </c>
      <c r="C18" s="32"/>
      <c r="D18" s="32"/>
      <c r="E18" s="31">
        <v>800000</v>
      </c>
      <c r="F18" s="31">
        <v>800000</v>
      </c>
      <c r="G18" s="31">
        <v>199208.44</v>
      </c>
      <c r="H18" s="30">
        <f t="shared" ref="H18:H34" si="1">SUM(G18/F18)</f>
        <v>0.24901055</v>
      </c>
      <c r="I18" s="5"/>
    </row>
    <row r="19" spans="1:9">
      <c r="A19" s="53">
        <v>2460</v>
      </c>
      <c r="B19" s="32" t="s">
        <v>115</v>
      </c>
      <c r="C19" s="32"/>
      <c r="D19" s="32"/>
      <c r="E19" s="31">
        <v>0</v>
      </c>
      <c r="F19" s="31">
        <v>0</v>
      </c>
      <c r="G19" s="31">
        <v>10000</v>
      </c>
      <c r="H19" s="30" t="e">
        <f t="shared" si="1"/>
        <v>#DIV/0!</v>
      </c>
      <c r="I19" s="5"/>
    </row>
    <row r="20" spans="1:9">
      <c r="A20" s="53">
        <v>4111</v>
      </c>
      <c r="B20" s="32" t="s">
        <v>114</v>
      </c>
      <c r="C20" s="32"/>
      <c r="D20" s="32"/>
      <c r="E20" s="31">
        <v>0</v>
      </c>
      <c r="F20" s="31">
        <v>0</v>
      </c>
      <c r="G20" s="31">
        <v>0</v>
      </c>
      <c r="H20" s="30" t="e">
        <f t="shared" si="1"/>
        <v>#DIV/0!</v>
      </c>
      <c r="I20" s="5"/>
    </row>
    <row r="21" spans="1:9">
      <c r="A21" s="53">
        <v>4112</v>
      </c>
      <c r="B21" s="32" t="s">
        <v>113</v>
      </c>
      <c r="C21" s="32"/>
      <c r="D21" s="32"/>
      <c r="E21" s="31">
        <v>61900</v>
      </c>
      <c r="F21" s="31">
        <v>61900</v>
      </c>
      <c r="G21" s="31">
        <v>30912</v>
      </c>
      <c r="H21" s="30">
        <f t="shared" si="1"/>
        <v>0.49938610662358646</v>
      </c>
      <c r="I21" s="5"/>
    </row>
    <row r="22" spans="1:9">
      <c r="A22" s="53">
        <v>4113</v>
      </c>
      <c r="B22" s="32" t="s">
        <v>112</v>
      </c>
      <c r="C22" s="32"/>
      <c r="D22" s="32"/>
      <c r="E22" s="31">
        <v>0</v>
      </c>
      <c r="F22" s="31">
        <v>0</v>
      </c>
      <c r="G22" s="31">
        <v>0</v>
      </c>
      <c r="H22" s="30" t="e">
        <f t="shared" si="1"/>
        <v>#DIV/0!</v>
      </c>
      <c r="I22" s="5"/>
    </row>
    <row r="23" spans="1:9">
      <c r="A23" s="53">
        <v>4116</v>
      </c>
      <c r="B23" s="32" t="s">
        <v>111</v>
      </c>
      <c r="C23" s="32"/>
      <c r="D23" s="32"/>
      <c r="E23" s="31">
        <v>0</v>
      </c>
      <c r="F23" s="31">
        <v>287000</v>
      </c>
      <c r="G23" s="31">
        <v>49270</v>
      </c>
      <c r="H23" s="30">
        <f t="shared" si="1"/>
        <v>0.17167247386759582</v>
      </c>
    </row>
    <row r="24" spans="1:9" hidden="1">
      <c r="A24" s="53"/>
      <c r="B24" s="32"/>
      <c r="C24" s="32"/>
      <c r="D24" s="32"/>
      <c r="E24" s="31"/>
      <c r="F24" s="31"/>
      <c r="G24" s="31"/>
      <c r="H24" s="30" t="e">
        <f t="shared" si="1"/>
        <v>#DIV/0!</v>
      </c>
    </row>
    <row r="25" spans="1:9">
      <c r="A25" s="56" t="s">
        <v>110</v>
      </c>
      <c r="B25" s="32" t="s">
        <v>109</v>
      </c>
      <c r="C25" s="32"/>
      <c r="D25" s="32"/>
      <c r="E25" s="31">
        <v>60000</v>
      </c>
      <c r="F25" s="31">
        <v>60000</v>
      </c>
      <c r="G25" s="31">
        <v>31965</v>
      </c>
      <c r="H25" s="30">
        <f t="shared" si="1"/>
        <v>0.53274999999999995</v>
      </c>
    </row>
    <row r="26" spans="1:9">
      <c r="A26" s="53">
        <v>4122</v>
      </c>
      <c r="B26" s="32" t="s">
        <v>108</v>
      </c>
      <c r="C26" s="32"/>
      <c r="D26" s="32"/>
      <c r="E26" s="31">
        <v>0</v>
      </c>
      <c r="F26" s="31">
        <v>170000</v>
      </c>
      <c r="G26" s="31">
        <v>170000</v>
      </c>
      <c r="H26" s="30">
        <f t="shared" si="1"/>
        <v>1</v>
      </c>
    </row>
    <row r="27" spans="1:9">
      <c r="A27" s="53">
        <v>4222</v>
      </c>
      <c r="B27" s="32" t="s">
        <v>107</v>
      </c>
      <c r="C27" s="32"/>
      <c r="D27" s="32"/>
      <c r="E27" s="31">
        <v>0</v>
      </c>
      <c r="F27" s="31">
        <v>0</v>
      </c>
      <c r="G27" s="31">
        <v>0</v>
      </c>
      <c r="H27" s="30" t="e">
        <f t="shared" si="1"/>
        <v>#DIV/0!</v>
      </c>
    </row>
    <row r="28" spans="1:9">
      <c r="A28" s="53">
        <v>10392131</v>
      </c>
      <c r="B28" s="32" t="s">
        <v>140</v>
      </c>
      <c r="C28" s="32"/>
      <c r="D28" s="32"/>
      <c r="E28" s="31">
        <v>0</v>
      </c>
      <c r="F28" s="31">
        <v>0</v>
      </c>
      <c r="G28" s="31">
        <v>338</v>
      </c>
      <c r="H28" s="30" t="e">
        <f t="shared" si="1"/>
        <v>#DIV/0!</v>
      </c>
    </row>
    <row r="29" spans="1:9">
      <c r="A29" s="53">
        <v>21192329</v>
      </c>
      <c r="B29" s="32" t="s">
        <v>106</v>
      </c>
      <c r="C29" s="32"/>
      <c r="D29" s="32"/>
      <c r="E29" s="31">
        <v>26000</v>
      </c>
      <c r="F29" s="31">
        <v>26000</v>
      </c>
      <c r="G29" s="31">
        <v>28012.7</v>
      </c>
      <c r="H29" s="30">
        <f t="shared" si="1"/>
        <v>1.0774115384615386</v>
      </c>
    </row>
    <row r="30" spans="1:9">
      <c r="A30" s="56">
        <v>21222310</v>
      </c>
      <c r="B30" s="32" t="s">
        <v>105</v>
      </c>
      <c r="C30" s="32"/>
      <c r="D30" s="32"/>
      <c r="E30" s="31">
        <v>0</v>
      </c>
      <c r="F30" s="31">
        <v>0</v>
      </c>
      <c r="G30" s="31">
        <v>0</v>
      </c>
      <c r="H30" s="30" t="e">
        <f t="shared" si="1"/>
        <v>#DIV/0!</v>
      </c>
    </row>
    <row r="31" spans="1:9">
      <c r="A31" s="53">
        <v>23102111</v>
      </c>
      <c r="B31" s="32" t="s">
        <v>104</v>
      </c>
      <c r="C31" s="32"/>
      <c r="D31" s="32"/>
      <c r="E31" s="31">
        <v>100000</v>
      </c>
      <c r="F31" s="31">
        <v>100000</v>
      </c>
      <c r="G31" s="31">
        <v>50197</v>
      </c>
      <c r="H31" s="30">
        <f t="shared" si="1"/>
        <v>0.50197000000000003</v>
      </c>
    </row>
    <row r="32" spans="1:9">
      <c r="A32" s="53">
        <v>33992321</v>
      </c>
      <c r="B32" s="32" t="s">
        <v>144</v>
      </c>
      <c r="C32" s="32"/>
      <c r="D32" s="32"/>
      <c r="E32" s="31">
        <v>0</v>
      </c>
      <c r="F32" s="31">
        <v>0</v>
      </c>
      <c r="G32" s="31">
        <v>3000</v>
      </c>
      <c r="H32" s="30" t="e">
        <f t="shared" si="1"/>
        <v>#DIV/0!</v>
      </c>
    </row>
    <row r="33" spans="1:10">
      <c r="A33" s="53">
        <v>36122132</v>
      </c>
      <c r="B33" s="32" t="s">
        <v>102</v>
      </c>
      <c r="C33" s="32"/>
      <c r="D33" s="32"/>
      <c r="E33" s="31">
        <v>1080000</v>
      </c>
      <c r="F33" s="31">
        <v>1080000</v>
      </c>
      <c r="G33" s="31">
        <v>482777</v>
      </c>
      <c r="H33" s="30">
        <f t="shared" si="1"/>
        <v>0.44701574074074074</v>
      </c>
    </row>
    <row r="34" spans="1:10">
      <c r="A34" s="53">
        <v>36122322</v>
      </c>
      <c r="B34" s="32" t="s">
        <v>101</v>
      </c>
      <c r="C34" s="32"/>
      <c r="D34" s="32"/>
      <c r="E34" s="31">
        <v>0</v>
      </c>
      <c r="F34" s="31">
        <v>0</v>
      </c>
      <c r="G34" s="31">
        <v>0</v>
      </c>
      <c r="H34" s="30" t="e">
        <f t="shared" si="1"/>
        <v>#DIV/0!</v>
      </c>
    </row>
    <row r="35" spans="1:10">
      <c r="A35" s="53">
        <v>36392111</v>
      </c>
      <c r="B35" s="32" t="s">
        <v>100</v>
      </c>
      <c r="C35" s="32"/>
      <c r="D35" s="32"/>
      <c r="E35" s="31">
        <v>0</v>
      </c>
      <c r="F35" s="31">
        <v>0</v>
      </c>
      <c r="G35" s="31">
        <v>3400</v>
      </c>
      <c r="H35" s="30">
        <v>0</v>
      </c>
    </row>
    <row r="36" spans="1:10">
      <c r="A36" s="53">
        <v>36392131</v>
      </c>
      <c r="B36" s="32" t="s">
        <v>99</v>
      </c>
      <c r="C36" s="32"/>
      <c r="D36" s="32"/>
      <c r="E36" s="31">
        <v>31000</v>
      </c>
      <c r="F36" s="31">
        <v>31000</v>
      </c>
      <c r="G36" s="31">
        <v>12749.94</v>
      </c>
      <c r="H36" s="30">
        <f>SUM(G36/F36)</f>
        <v>0.41128838709677423</v>
      </c>
    </row>
    <row r="37" spans="1:10" s="1" customFormat="1" ht="12" customHeight="1">
      <c r="A37" s="53">
        <v>36392132</v>
      </c>
      <c r="B37" s="32" t="s">
        <v>98</v>
      </c>
      <c r="C37" s="32"/>
      <c r="D37" s="32"/>
      <c r="E37" s="31">
        <v>48000</v>
      </c>
      <c r="F37" s="31">
        <v>48000</v>
      </c>
      <c r="G37" s="31">
        <v>17000</v>
      </c>
      <c r="H37" s="30">
        <f>SUM(G37/F37)</f>
        <v>0.35416666666666669</v>
      </c>
      <c r="J37"/>
    </row>
    <row r="38" spans="1:10" s="1" customFormat="1">
      <c r="A38" s="53">
        <v>36392324</v>
      </c>
      <c r="B38" s="32" t="s">
        <v>97</v>
      </c>
      <c r="C38" s="32"/>
      <c r="D38" s="32"/>
      <c r="E38" s="31">
        <v>0</v>
      </c>
      <c r="F38" s="31">
        <v>0</v>
      </c>
      <c r="G38" s="31">
        <v>0</v>
      </c>
      <c r="H38" s="30">
        <v>0</v>
      </c>
      <c r="J38"/>
    </row>
    <row r="39" spans="1:10" s="1" customFormat="1">
      <c r="A39" s="53">
        <v>36393111</v>
      </c>
      <c r="B39" s="32" t="s">
        <v>96</v>
      </c>
      <c r="C39" s="32"/>
      <c r="D39" s="32"/>
      <c r="E39" s="31">
        <v>0</v>
      </c>
      <c r="F39" s="31">
        <v>0</v>
      </c>
      <c r="G39" s="31">
        <v>735</v>
      </c>
      <c r="H39" s="30">
        <v>0</v>
      </c>
      <c r="J39"/>
    </row>
    <row r="40" spans="1:10" s="1" customFormat="1">
      <c r="A40" s="53">
        <v>37452119</v>
      </c>
      <c r="B40" s="32" t="s">
        <v>95</v>
      </c>
      <c r="C40" s="32"/>
      <c r="D40" s="32"/>
      <c r="E40" s="31">
        <v>0</v>
      </c>
      <c r="F40" s="31">
        <v>0</v>
      </c>
      <c r="G40" s="31">
        <v>0</v>
      </c>
      <c r="H40" s="30">
        <v>0</v>
      </c>
      <c r="J40"/>
    </row>
    <row r="41" spans="1:10" s="1" customFormat="1">
      <c r="A41" s="53">
        <v>37222111</v>
      </c>
      <c r="B41" s="32" t="s">
        <v>94</v>
      </c>
      <c r="C41" s="32"/>
      <c r="D41" s="32"/>
      <c r="E41" s="31">
        <v>40000</v>
      </c>
      <c r="F41" s="31">
        <v>40000</v>
      </c>
      <c r="G41" s="31">
        <v>8070</v>
      </c>
      <c r="H41" s="30">
        <f>SUM(G41/F41)</f>
        <v>0.20175000000000001</v>
      </c>
      <c r="J41"/>
    </row>
    <row r="42" spans="1:10" s="1" customFormat="1">
      <c r="A42" s="53">
        <v>37252111</v>
      </c>
      <c r="B42" s="32" t="s">
        <v>93</v>
      </c>
      <c r="C42" s="32"/>
      <c r="D42" s="32"/>
      <c r="E42" s="31">
        <v>0</v>
      </c>
      <c r="F42" s="31">
        <v>0</v>
      </c>
      <c r="G42" s="31">
        <v>8495</v>
      </c>
      <c r="H42" s="30" t="e">
        <f>SUM(G42/F42)</f>
        <v>#DIV/0!</v>
      </c>
      <c r="J42"/>
    </row>
    <row r="43" spans="1:10" s="1" customFormat="1">
      <c r="A43" s="53">
        <v>61712111</v>
      </c>
      <c r="B43" s="55" t="s">
        <v>92</v>
      </c>
      <c r="C43" s="35"/>
      <c r="D43" s="35"/>
      <c r="E43" s="36">
        <v>0</v>
      </c>
      <c r="F43" s="36">
        <v>0</v>
      </c>
      <c r="G43" s="54">
        <v>0</v>
      </c>
      <c r="H43" s="30">
        <v>0</v>
      </c>
      <c r="J43"/>
    </row>
    <row r="44" spans="1:10" s="1" customFormat="1">
      <c r="A44" s="53">
        <v>61712112</v>
      </c>
      <c r="B44" s="32" t="s">
        <v>91</v>
      </c>
      <c r="C44" s="32"/>
      <c r="D44" s="32"/>
      <c r="E44" s="31">
        <v>0</v>
      </c>
      <c r="F44" s="31">
        <v>0</v>
      </c>
      <c r="G44" s="31">
        <v>0</v>
      </c>
      <c r="H44" s="30">
        <v>0</v>
      </c>
      <c r="J44"/>
    </row>
    <row r="45" spans="1:10" s="1" customFormat="1">
      <c r="A45" s="53">
        <v>61712131</v>
      </c>
      <c r="B45" s="32" t="s">
        <v>90</v>
      </c>
      <c r="C45" s="32"/>
      <c r="D45" s="32"/>
      <c r="E45" s="31">
        <v>0</v>
      </c>
      <c r="F45" s="31">
        <v>0</v>
      </c>
      <c r="G45" s="31">
        <v>0</v>
      </c>
      <c r="H45" s="30">
        <v>0</v>
      </c>
      <c r="J45"/>
    </row>
    <row r="46" spans="1:10" s="1" customFormat="1">
      <c r="A46" s="53">
        <v>61712132</v>
      </c>
      <c r="B46" s="32" t="s">
        <v>89</v>
      </c>
      <c r="C46" s="32"/>
      <c r="D46" s="32"/>
      <c r="E46" s="31">
        <v>6000</v>
      </c>
      <c r="F46" s="31">
        <v>6000</v>
      </c>
      <c r="G46" s="31">
        <v>1500</v>
      </c>
      <c r="H46" s="30">
        <f>SUM(G46/F46)</f>
        <v>0.25</v>
      </c>
      <c r="J46"/>
    </row>
    <row r="47" spans="1:10" s="1" customFormat="1">
      <c r="A47" s="53">
        <v>61712133</v>
      </c>
      <c r="B47" s="32" t="s">
        <v>88</v>
      </c>
      <c r="C47" s="32"/>
      <c r="D47" s="32"/>
      <c r="E47" s="31">
        <v>0</v>
      </c>
      <c r="F47" s="31">
        <v>0</v>
      </c>
      <c r="G47" s="31">
        <v>0</v>
      </c>
      <c r="H47" s="30">
        <v>0</v>
      </c>
      <c r="J47"/>
    </row>
    <row r="48" spans="1:10" s="1" customFormat="1">
      <c r="A48" s="53">
        <v>61712212</v>
      </c>
      <c r="B48" s="32" t="s">
        <v>87</v>
      </c>
      <c r="C48" s="32"/>
      <c r="D48" s="32"/>
      <c r="E48" s="31">
        <v>0</v>
      </c>
      <c r="F48" s="31">
        <v>0</v>
      </c>
      <c r="G48" s="31">
        <v>0</v>
      </c>
      <c r="H48" s="30">
        <v>0</v>
      </c>
      <c r="J48"/>
    </row>
    <row r="49" spans="1:17" s="1" customFormat="1">
      <c r="A49" s="53">
        <v>61712324</v>
      </c>
      <c r="B49" s="32" t="s">
        <v>86</v>
      </c>
      <c r="C49" s="32"/>
      <c r="D49" s="32"/>
      <c r="E49" s="31">
        <v>0</v>
      </c>
      <c r="F49" s="31">
        <v>0</v>
      </c>
      <c r="G49" s="31">
        <v>1487</v>
      </c>
      <c r="H49" s="30">
        <v>0</v>
      </c>
      <c r="J49"/>
    </row>
    <row r="50" spans="1:17" s="1" customFormat="1">
      <c r="A50" s="53">
        <v>61712329</v>
      </c>
      <c r="B50" s="32" t="s">
        <v>85</v>
      </c>
      <c r="C50" s="32"/>
      <c r="D50" s="32"/>
      <c r="E50" s="31">
        <v>0</v>
      </c>
      <c r="F50" s="31">
        <v>0</v>
      </c>
      <c r="G50" s="31">
        <v>0</v>
      </c>
      <c r="H50" s="30">
        <v>0</v>
      </c>
      <c r="J50"/>
    </row>
    <row r="51" spans="1:17" s="1" customFormat="1">
      <c r="A51" s="53">
        <v>61713112</v>
      </c>
      <c r="B51" s="32" t="s">
        <v>84</v>
      </c>
      <c r="C51" s="32"/>
      <c r="D51" s="32"/>
      <c r="E51" s="31">
        <v>0</v>
      </c>
      <c r="F51" s="31">
        <v>0</v>
      </c>
      <c r="G51" s="31">
        <v>0</v>
      </c>
      <c r="H51" s="30">
        <v>0</v>
      </c>
      <c r="J51"/>
    </row>
    <row r="52" spans="1:17" s="1" customFormat="1">
      <c r="A52" s="53">
        <v>61713111</v>
      </c>
      <c r="B52" s="32" t="s">
        <v>83</v>
      </c>
      <c r="C52" s="32"/>
      <c r="D52" s="32"/>
      <c r="E52" s="31">
        <v>0</v>
      </c>
      <c r="F52" s="31">
        <v>0</v>
      </c>
      <c r="G52" s="31">
        <v>0</v>
      </c>
      <c r="H52" s="30" t="e">
        <f t="shared" ref="H52:H57" si="2">SUM(G52/F52)</f>
        <v>#DIV/0!</v>
      </c>
      <c r="J52"/>
    </row>
    <row r="53" spans="1:17" s="1" customFormat="1">
      <c r="A53" s="53">
        <v>61713113</v>
      </c>
      <c r="B53" s="32" t="s">
        <v>82</v>
      </c>
      <c r="C53" s="32"/>
      <c r="D53" s="32"/>
      <c r="E53" s="31">
        <v>0</v>
      </c>
      <c r="F53" s="31">
        <v>0</v>
      </c>
      <c r="G53" s="31">
        <v>0</v>
      </c>
      <c r="H53" s="30" t="e">
        <f t="shared" si="2"/>
        <v>#DIV/0!</v>
      </c>
      <c r="J53"/>
    </row>
    <row r="54" spans="1:17">
      <c r="A54" s="53">
        <v>63102141</v>
      </c>
      <c r="B54" s="32" t="s">
        <v>81</v>
      </c>
      <c r="C54" s="32"/>
      <c r="D54" s="32"/>
      <c r="E54" s="31">
        <v>1000</v>
      </c>
      <c r="F54" s="31">
        <v>1000</v>
      </c>
      <c r="G54" s="31">
        <v>34.020000000000003</v>
      </c>
      <c r="H54" s="30">
        <f t="shared" si="2"/>
        <v>3.4020000000000002E-2</v>
      </c>
    </row>
    <row r="55" spans="1:17">
      <c r="A55" s="53">
        <v>63102142</v>
      </c>
      <c r="B55" s="32" t="s">
        <v>80</v>
      </c>
      <c r="C55" s="32"/>
      <c r="D55" s="32"/>
      <c r="E55" s="31">
        <v>1300</v>
      </c>
      <c r="F55" s="31">
        <v>1300</v>
      </c>
      <c r="G55" s="31">
        <v>0</v>
      </c>
      <c r="H55" s="30">
        <f t="shared" si="2"/>
        <v>0</v>
      </c>
    </row>
    <row r="56" spans="1:17">
      <c r="A56" s="53">
        <v>63302141</v>
      </c>
      <c r="B56" s="32" t="s">
        <v>79</v>
      </c>
      <c r="C56" s="32"/>
      <c r="D56" s="32"/>
      <c r="E56" s="31">
        <v>0</v>
      </c>
      <c r="F56" s="31">
        <v>0</v>
      </c>
      <c r="G56" s="31">
        <v>0</v>
      </c>
      <c r="H56" s="30" t="e">
        <f t="shared" si="2"/>
        <v>#DIV/0!</v>
      </c>
    </row>
    <row r="57" spans="1:17">
      <c r="A57" s="53">
        <v>64022222</v>
      </c>
      <c r="B57" s="32" t="s">
        <v>78</v>
      </c>
      <c r="C57" s="32"/>
      <c r="D57" s="32"/>
      <c r="E57" s="31">
        <v>0</v>
      </c>
      <c r="F57" s="31">
        <v>0</v>
      </c>
      <c r="G57" s="31">
        <v>0</v>
      </c>
      <c r="H57" s="30" t="e">
        <f t="shared" si="2"/>
        <v>#DIV/0!</v>
      </c>
    </row>
    <row r="58" spans="1:17">
      <c r="A58" s="53"/>
      <c r="B58" s="32"/>
      <c r="C58" s="32"/>
      <c r="D58" s="32"/>
      <c r="E58" s="31"/>
      <c r="F58" s="31"/>
      <c r="G58" s="31"/>
      <c r="H58" s="30"/>
    </row>
    <row r="59" spans="1:17">
      <c r="A59" s="53"/>
      <c r="B59" s="35"/>
      <c r="C59" s="35"/>
      <c r="D59" s="35"/>
      <c r="E59" s="36"/>
      <c r="F59" s="36"/>
      <c r="G59" s="36"/>
      <c r="H59" s="30"/>
    </row>
    <row r="60" spans="1:17">
      <c r="A60" s="53">
        <v>8115</v>
      </c>
      <c r="B60" s="52" t="s">
        <v>77</v>
      </c>
      <c r="C60" s="35"/>
      <c r="D60" s="35"/>
      <c r="E60" s="36"/>
      <c r="F60" s="34">
        <v>300000</v>
      </c>
      <c r="G60" s="36"/>
      <c r="H60" s="30"/>
    </row>
    <row r="61" spans="1:17" ht="13.5">
      <c r="B61" s="9" t="s">
        <v>13</v>
      </c>
      <c r="C61" s="9"/>
      <c r="D61" s="9"/>
      <c r="E61" s="29">
        <f>SUM(E5:E60)</f>
        <v>6183940</v>
      </c>
      <c r="F61" s="29">
        <f>SUM(F5:F60)</f>
        <v>6940940</v>
      </c>
      <c r="G61" s="29">
        <f>SUM(G5:G60)</f>
        <v>3205431.41</v>
      </c>
      <c r="H61" s="12">
        <f>SUM(G61/F61)</f>
        <v>0.46181517344912937</v>
      </c>
      <c r="I61" s="51"/>
    </row>
    <row r="62" spans="1:17" ht="13.5">
      <c r="B62" s="50"/>
      <c r="F62" s="49">
        <f>SUM(F5:F59)</f>
        <v>6640940</v>
      </c>
      <c r="G62" s="49"/>
      <c r="H62" s="12"/>
    </row>
    <row r="64" spans="1:17" s="9" customFormat="1">
      <c r="I64" s="76"/>
      <c r="J64" s="77"/>
      <c r="K64" s="77"/>
      <c r="L64" s="77"/>
      <c r="M64" s="77"/>
      <c r="N64" s="77"/>
      <c r="O64" s="77"/>
      <c r="P64" s="77"/>
      <c r="Q64" s="77"/>
    </row>
    <row r="65" spans="1:17" s="9" customFormat="1">
      <c r="I65" s="76"/>
      <c r="J65" s="77"/>
      <c r="K65" s="77"/>
      <c r="L65" s="77"/>
      <c r="M65" s="77"/>
      <c r="N65" s="77"/>
      <c r="O65" s="77"/>
      <c r="P65" s="77"/>
      <c r="Q65" s="77"/>
    </row>
    <row r="66" spans="1:17" ht="13.5">
      <c r="B66" s="48" t="s">
        <v>76</v>
      </c>
      <c r="C66" s="7"/>
      <c r="D66" s="7"/>
      <c r="E66" s="47" t="s">
        <v>75</v>
      </c>
      <c r="F66" s="47" t="s">
        <v>74</v>
      </c>
      <c r="G66" s="46" t="s">
        <v>73</v>
      </c>
      <c r="H66" s="45" t="s">
        <v>72</v>
      </c>
      <c r="I66" s="76"/>
      <c r="J66" s="78"/>
      <c r="K66" s="78"/>
      <c r="L66" s="78"/>
      <c r="M66" s="78"/>
      <c r="N66" s="78"/>
      <c r="O66" s="78"/>
      <c r="P66" s="78"/>
      <c r="Q66" s="78"/>
    </row>
    <row r="67" spans="1:17" ht="13.5">
      <c r="B67" s="48"/>
      <c r="C67" s="7"/>
      <c r="D67" s="7"/>
      <c r="E67" s="47"/>
      <c r="F67" s="47"/>
      <c r="G67" s="46"/>
      <c r="H67" s="45"/>
      <c r="I67" s="76"/>
      <c r="J67" s="78"/>
      <c r="K67" s="78"/>
      <c r="L67" s="78"/>
      <c r="M67" s="78"/>
      <c r="N67" s="78"/>
      <c r="O67" s="78"/>
      <c r="P67" s="78"/>
      <c r="Q67" s="78"/>
    </row>
    <row r="68" spans="1:17">
      <c r="A68" s="33" t="s">
        <v>71</v>
      </c>
      <c r="B68" s="44" t="s">
        <v>70</v>
      </c>
      <c r="C68" s="43"/>
      <c r="D68" s="42"/>
      <c r="E68" s="41">
        <v>20000</v>
      </c>
      <c r="F68" s="41">
        <v>20000</v>
      </c>
      <c r="G68" s="40">
        <v>0</v>
      </c>
      <c r="H68" s="37">
        <f t="shared" ref="H68:H98" si="3">SUM(G68/F68)</f>
        <v>0</v>
      </c>
      <c r="I68" s="76"/>
      <c r="J68" s="78"/>
      <c r="K68" s="78"/>
      <c r="L68" s="78"/>
      <c r="M68" s="78"/>
      <c r="N68" s="78"/>
      <c r="O68" s="78"/>
      <c r="P68" s="78"/>
      <c r="Q68" s="78"/>
    </row>
    <row r="69" spans="1:17">
      <c r="A69" s="33" t="s">
        <v>69</v>
      </c>
      <c r="B69" s="38" t="s">
        <v>68</v>
      </c>
      <c r="C69" s="38"/>
      <c r="D69" s="38"/>
      <c r="E69" s="34">
        <v>50000</v>
      </c>
      <c r="F69" s="34">
        <v>50000</v>
      </c>
      <c r="G69" s="34">
        <v>13880</v>
      </c>
      <c r="H69" s="37">
        <f t="shared" si="3"/>
        <v>0.27760000000000001</v>
      </c>
      <c r="I69" s="76"/>
      <c r="J69" s="78"/>
      <c r="K69" s="78"/>
      <c r="L69" s="78"/>
      <c r="M69" s="78"/>
      <c r="N69" s="78"/>
      <c r="O69" s="78"/>
      <c r="P69" s="78"/>
      <c r="Q69" s="78"/>
    </row>
    <row r="70" spans="1:17">
      <c r="A70" s="33" t="s">
        <v>67</v>
      </c>
      <c r="B70" s="32" t="s">
        <v>66</v>
      </c>
      <c r="C70" s="32"/>
      <c r="D70" s="32"/>
      <c r="E70" s="31">
        <v>30000</v>
      </c>
      <c r="F70" s="31">
        <v>30000</v>
      </c>
      <c r="G70" s="31">
        <v>3720</v>
      </c>
      <c r="H70" s="30">
        <f t="shared" si="3"/>
        <v>0.124</v>
      </c>
      <c r="I70" s="76"/>
      <c r="J70" s="78"/>
      <c r="K70" s="78"/>
      <c r="L70" s="78"/>
      <c r="M70" s="78"/>
      <c r="N70" s="78"/>
      <c r="O70" s="78"/>
      <c r="P70" s="78"/>
      <c r="Q70" s="78"/>
    </row>
    <row r="71" spans="1:17">
      <c r="A71" s="33" t="s">
        <v>65</v>
      </c>
      <c r="B71" s="32" t="s">
        <v>64</v>
      </c>
      <c r="C71" s="32"/>
      <c r="D71" s="32"/>
      <c r="E71" s="31">
        <v>400000</v>
      </c>
      <c r="F71" s="31">
        <v>400000</v>
      </c>
      <c r="G71" s="31">
        <v>91788.98</v>
      </c>
      <c r="H71" s="30">
        <f t="shared" si="3"/>
        <v>0.22947244999999999</v>
      </c>
      <c r="I71" s="76"/>
      <c r="J71" s="78"/>
      <c r="K71" s="78"/>
      <c r="L71" s="78"/>
      <c r="M71" s="78"/>
      <c r="N71" s="78"/>
      <c r="O71" s="78"/>
      <c r="P71" s="78"/>
      <c r="Q71" s="78"/>
    </row>
    <row r="72" spans="1:17">
      <c r="A72" s="33" t="s">
        <v>62</v>
      </c>
      <c r="B72" s="32" t="s">
        <v>63</v>
      </c>
      <c r="C72" s="32"/>
      <c r="D72" s="32"/>
      <c r="E72" s="31">
        <v>250000</v>
      </c>
      <c r="F72" s="31">
        <v>250000</v>
      </c>
      <c r="G72" s="31">
        <v>62500</v>
      </c>
      <c r="H72" s="30">
        <f t="shared" si="3"/>
        <v>0.25</v>
      </c>
      <c r="I72" s="76"/>
      <c r="J72" s="78"/>
      <c r="K72" s="78"/>
      <c r="L72" s="78"/>
      <c r="M72" s="78"/>
      <c r="N72" s="78"/>
      <c r="O72" s="78"/>
      <c r="P72" s="78"/>
      <c r="Q72" s="78"/>
    </row>
    <row r="73" spans="1:17">
      <c r="A73" s="33" t="s">
        <v>62</v>
      </c>
      <c r="B73" s="32" t="s">
        <v>61</v>
      </c>
      <c r="C73" s="32"/>
      <c r="D73" s="32"/>
      <c r="E73" s="31">
        <v>60000</v>
      </c>
      <c r="F73" s="31">
        <v>60000</v>
      </c>
      <c r="G73" s="31">
        <v>13000</v>
      </c>
      <c r="H73" s="30">
        <f t="shared" si="3"/>
        <v>0.21666666666666667</v>
      </c>
      <c r="I73" s="79"/>
      <c r="J73" s="78"/>
      <c r="K73" s="78"/>
      <c r="L73" s="78"/>
      <c r="M73" s="78"/>
      <c r="N73" s="78"/>
      <c r="O73" s="78"/>
      <c r="P73" s="78"/>
      <c r="Q73" s="78"/>
    </row>
    <row r="74" spans="1:17">
      <c r="A74" s="33" t="s">
        <v>60</v>
      </c>
      <c r="B74" s="32" t="s">
        <v>59</v>
      </c>
      <c r="C74" s="32"/>
      <c r="D74" s="32"/>
      <c r="E74" s="31">
        <v>10000</v>
      </c>
      <c r="F74" s="31">
        <v>10000</v>
      </c>
      <c r="G74" s="31">
        <v>4135</v>
      </c>
      <c r="H74" s="30">
        <f t="shared" si="3"/>
        <v>0.41349999999999998</v>
      </c>
      <c r="I74" s="79"/>
      <c r="J74" s="78"/>
      <c r="K74" s="78"/>
      <c r="L74" s="78"/>
      <c r="M74" s="78"/>
      <c r="N74" s="78"/>
      <c r="O74" s="78"/>
      <c r="P74" s="78"/>
      <c r="Q74" s="78"/>
    </row>
    <row r="75" spans="1:17">
      <c r="A75" s="33" t="s">
        <v>58</v>
      </c>
      <c r="B75" s="32" t="s">
        <v>57</v>
      </c>
      <c r="C75" s="32"/>
      <c r="D75" s="32"/>
      <c r="E75" s="31">
        <v>25000</v>
      </c>
      <c r="F75" s="31">
        <v>25000</v>
      </c>
      <c r="G75" s="31">
        <v>500</v>
      </c>
      <c r="H75" s="30">
        <f t="shared" si="3"/>
        <v>0.02</v>
      </c>
      <c r="I75" s="79"/>
      <c r="J75" s="78"/>
      <c r="K75" s="78"/>
      <c r="L75" s="78"/>
      <c r="M75" s="78"/>
      <c r="N75" s="78"/>
      <c r="O75" s="78"/>
      <c r="P75" s="78"/>
      <c r="Q75" s="78"/>
    </row>
    <row r="76" spans="1:17">
      <c r="A76" s="33" t="s">
        <v>56</v>
      </c>
      <c r="B76" s="32" t="s">
        <v>55</v>
      </c>
      <c r="C76" s="32"/>
      <c r="D76" s="32"/>
      <c r="E76" s="31">
        <v>1000</v>
      </c>
      <c r="F76" s="31">
        <v>1000</v>
      </c>
      <c r="G76" s="31">
        <v>0</v>
      </c>
      <c r="H76" s="30">
        <f t="shared" si="3"/>
        <v>0</v>
      </c>
      <c r="I76" s="79"/>
      <c r="J76" s="78"/>
      <c r="K76" s="78"/>
      <c r="L76" s="78"/>
      <c r="M76" s="78"/>
      <c r="N76" s="78"/>
      <c r="O76" s="78"/>
      <c r="P76" s="78"/>
      <c r="Q76" s="78"/>
    </row>
    <row r="77" spans="1:17">
      <c r="A77" s="33" t="s">
        <v>54</v>
      </c>
      <c r="B77" s="32" t="s">
        <v>53</v>
      </c>
      <c r="C77" s="32"/>
      <c r="D77" s="32"/>
      <c r="E77" s="31">
        <v>100000</v>
      </c>
      <c r="F77" s="31">
        <v>100000</v>
      </c>
      <c r="G77" s="31">
        <v>41127.800000000003</v>
      </c>
      <c r="H77" s="30">
        <f t="shared" si="3"/>
        <v>0.41127800000000003</v>
      </c>
      <c r="I77" s="79"/>
      <c r="J77" s="78"/>
      <c r="K77" s="78"/>
      <c r="L77" s="78"/>
      <c r="M77" s="78"/>
      <c r="N77" s="78"/>
      <c r="O77" s="78"/>
      <c r="P77" s="78"/>
      <c r="Q77" s="78"/>
    </row>
    <row r="78" spans="1:17">
      <c r="A78" s="33" t="s">
        <v>52</v>
      </c>
      <c r="B78" s="32" t="s">
        <v>51</v>
      </c>
      <c r="C78" s="32"/>
      <c r="D78" s="32"/>
      <c r="E78" s="31">
        <v>50000</v>
      </c>
      <c r="F78" s="31">
        <v>50000</v>
      </c>
      <c r="G78" s="31">
        <v>7000</v>
      </c>
      <c r="H78" s="30">
        <f t="shared" si="3"/>
        <v>0.14000000000000001</v>
      </c>
      <c r="I78" s="79"/>
      <c r="J78" s="78"/>
      <c r="K78" s="78"/>
      <c r="L78" s="78"/>
      <c r="M78" s="78"/>
      <c r="N78" s="78"/>
      <c r="O78" s="78"/>
      <c r="P78" s="78"/>
      <c r="Q78" s="78"/>
    </row>
    <row r="79" spans="1:17">
      <c r="A79" s="33" t="s">
        <v>50</v>
      </c>
      <c r="B79" s="32" t="s">
        <v>49</v>
      </c>
      <c r="C79" s="32"/>
      <c r="D79" s="32"/>
      <c r="E79" s="31">
        <v>1000000</v>
      </c>
      <c r="F79" s="31">
        <v>1300000</v>
      </c>
      <c r="G79" s="31">
        <v>1055991.25</v>
      </c>
      <c r="H79" s="30">
        <f t="shared" si="3"/>
        <v>0.81230096153846154</v>
      </c>
      <c r="I79" s="79"/>
      <c r="J79" s="78"/>
      <c r="K79" s="78"/>
      <c r="L79" s="78"/>
      <c r="M79" s="78"/>
      <c r="N79" s="78"/>
      <c r="O79" s="78"/>
      <c r="P79" s="78"/>
      <c r="Q79" s="78"/>
    </row>
    <row r="80" spans="1:17">
      <c r="A80" s="33" t="s">
        <v>48</v>
      </c>
      <c r="B80" s="32" t="s">
        <v>47</v>
      </c>
      <c r="C80" s="32"/>
      <c r="D80" s="32"/>
      <c r="E80" s="31">
        <v>250000</v>
      </c>
      <c r="F80" s="31">
        <v>820000</v>
      </c>
      <c r="G80" s="31">
        <v>527736.6</v>
      </c>
      <c r="H80" s="30">
        <f t="shared" si="3"/>
        <v>0.64358121951219505</v>
      </c>
      <c r="I80" s="79"/>
      <c r="J80" s="78"/>
      <c r="K80" s="78"/>
      <c r="L80" s="78"/>
      <c r="M80" s="78"/>
      <c r="N80" s="78"/>
      <c r="O80" s="78"/>
      <c r="P80" s="78"/>
      <c r="Q80" s="78"/>
    </row>
    <row r="81" spans="1:17">
      <c r="A81" s="33" t="s">
        <v>46</v>
      </c>
      <c r="B81" s="32" t="s">
        <v>45</v>
      </c>
      <c r="C81" s="32"/>
      <c r="D81" s="32"/>
      <c r="E81" s="31">
        <v>400000</v>
      </c>
      <c r="F81" s="31">
        <v>0</v>
      </c>
      <c r="G81" s="31">
        <v>0</v>
      </c>
      <c r="H81" s="30" t="e">
        <f t="shared" si="3"/>
        <v>#DIV/0!</v>
      </c>
      <c r="I81" s="79"/>
      <c r="J81" s="78"/>
      <c r="K81" s="78"/>
      <c r="L81" s="78"/>
      <c r="M81" s="78"/>
      <c r="N81" s="78"/>
      <c r="O81" s="78"/>
      <c r="P81" s="78"/>
      <c r="Q81" s="78"/>
    </row>
    <row r="82" spans="1:17">
      <c r="A82" s="33" t="s">
        <v>44</v>
      </c>
      <c r="B82" s="32" t="s">
        <v>43</v>
      </c>
      <c r="C82" s="32"/>
      <c r="D82" s="32"/>
      <c r="E82" s="31">
        <v>0</v>
      </c>
      <c r="F82" s="31">
        <v>0</v>
      </c>
      <c r="G82" s="31">
        <v>0</v>
      </c>
      <c r="H82" s="30" t="e">
        <f t="shared" si="3"/>
        <v>#DIV/0!</v>
      </c>
      <c r="I82" s="79"/>
      <c r="J82" s="78"/>
      <c r="K82" s="78"/>
      <c r="L82" s="78"/>
      <c r="M82" s="78"/>
      <c r="N82" s="78"/>
      <c r="O82" s="78"/>
      <c r="P82" s="78"/>
      <c r="Q82" s="78"/>
    </row>
    <row r="83" spans="1:17">
      <c r="A83" s="33" t="s">
        <v>42</v>
      </c>
      <c r="B83" s="32" t="s">
        <v>41</v>
      </c>
      <c r="C83" s="32"/>
      <c r="D83" s="32"/>
      <c r="E83" s="31">
        <v>70000</v>
      </c>
      <c r="F83" s="31">
        <v>70000</v>
      </c>
      <c r="G83" s="31">
        <v>32290</v>
      </c>
      <c r="H83" s="30">
        <f t="shared" si="3"/>
        <v>0.4612857142857143</v>
      </c>
      <c r="I83" s="79"/>
      <c r="J83" s="78"/>
      <c r="K83" s="78"/>
      <c r="L83" s="78"/>
      <c r="M83" s="78"/>
      <c r="N83" s="78"/>
      <c r="O83" s="78"/>
      <c r="P83" s="78"/>
      <c r="Q83" s="78"/>
    </row>
    <row r="84" spans="1:17">
      <c r="A84" s="33" t="s">
        <v>40</v>
      </c>
      <c r="B84" s="32" t="s">
        <v>39</v>
      </c>
      <c r="C84" s="32"/>
      <c r="D84" s="32"/>
      <c r="E84" s="31">
        <v>400000</v>
      </c>
      <c r="F84" s="31">
        <v>400000</v>
      </c>
      <c r="G84" s="31">
        <v>185588</v>
      </c>
      <c r="H84" s="30">
        <f t="shared" si="3"/>
        <v>0.46396999999999999</v>
      </c>
      <c r="I84" s="79"/>
      <c r="J84" s="78"/>
      <c r="K84" s="78"/>
      <c r="L84" s="78"/>
      <c r="M84" s="78"/>
      <c r="N84" s="78"/>
      <c r="O84" s="78"/>
      <c r="P84" s="78"/>
      <c r="Q84" s="78"/>
    </row>
    <row r="85" spans="1:17">
      <c r="A85" s="33" t="s">
        <v>141</v>
      </c>
      <c r="B85" s="32" t="s">
        <v>142</v>
      </c>
      <c r="C85" s="32"/>
      <c r="D85" s="32"/>
      <c r="E85" s="31">
        <v>0</v>
      </c>
      <c r="F85" s="31">
        <v>0</v>
      </c>
      <c r="G85" s="31">
        <v>23955</v>
      </c>
      <c r="H85" s="30" t="e">
        <f t="shared" si="3"/>
        <v>#DIV/0!</v>
      </c>
      <c r="I85" s="79"/>
      <c r="J85" s="78"/>
      <c r="K85" s="78"/>
      <c r="L85" s="78"/>
      <c r="M85" s="78"/>
      <c r="N85" s="78"/>
      <c r="O85" s="78"/>
      <c r="P85" s="78"/>
      <c r="Q85" s="78"/>
    </row>
    <row r="86" spans="1:17">
      <c r="A86" s="33" t="s">
        <v>38</v>
      </c>
      <c r="B86" s="32" t="s">
        <v>37</v>
      </c>
      <c r="C86" s="32"/>
      <c r="D86" s="32"/>
      <c r="E86" s="31">
        <v>10000</v>
      </c>
      <c r="F86" s="31">
        <v>10000</v>
      </c>
      <c r="G86" s="31">
        <v>12140</v>
      </c>
      <c r="H86" s="30">
        <f t="shared" si="3"/>
        <v>1.214</v>
      </c>
      <c r="I86" s="79"/>
      <c r="J86" s="78"/>
      <c r="K86" s="78"/>
      <c r="L86" s="78"/>
      <c r="M86" s="78"/>
      <c r="N86" s="78"/>
      <c r="O86" s="78"/>
      <c r="P86" s="78"/>
      <c r="Q86" s="78"/>
    </row>
    <row r="87" spans="1:17">
      <c r="A87" s="33" t="s">
        <v>36</v>
      </c>
      <c r="B87" s="32" t="s">
        <v>35</v>
      </c>
      <c r="C87" s="32"/>
      <c r="D87" s="32"/>
      <c r="E87" s="31">
        <v>400000</v>
      </c>
      <c r="F87" s="31">
        <v>687000</v>
      </c>
      <c r="G87" s="31">
        <v>115492.36</v>
      </c>
      <c r="H87" s="30">
        <f t="shared" si="3"/>
        <v>0.16811114992721979</v>
      </c>
      <c r="I87" s="79"/>
      <c r="J87" s="78"/>
      <c r="K87" s="78"/>
      <c r="L87" s="78"/>
      <c r="M87" s="78"/>
      <c r="N87" s="78"/>
      <c r="O87" s="78"/>
      <c r="P87" s="78"/>
      <c r="Q87" s="78"/>
    </row>
    <row r="88" spans="1:17">
      <c r="A88" s="33" t="s">
        <v>132</v>
      </c>
      <c r="B88" s="32" t="s">
        <v>34</v>
      </c>
      <c r="C88" s="32"/>
      <c r="D88" s="32"/>
      <c r="E88" s="31">
        <v>10000</v>
      </c>
      <c r="F88" s="31">
        <v>10000</v>
      </c>
      <c r="G88" s="31">
        <v>460</v>
      </c>
      <c r="H88" s="30">
        <f t="shared" si="3"/>
        <v>4.5999999999999999E-2</v>
      </c>
      <c r="I88" s="79"/>
      <c r="J88" s="78"/>
      <c r="K88" s="78"/>
      <c r="L88" s="78"/>
      <c r="M88" s="78"/>
      <c r="N88" s="78"/>
      <c r="O88" s="78"/>
      <c r="P88" s="78"/>
      <c r="Q88" s="78"/>
    </row>
    <row r="89" spans="1:17">
      <c r="A89" s="33" t="s">
        <v>33</v>
      </c>
      <c r="B89" s="32" t="s">
        <v>32</v>
      </c>
      <c r="C89" s="32"/>
      <c r="D89" s="32"/>
      <c r="E89" s="31">
        <v>800000</v>
      </c>
      <c r="F89" s="31">
        <v>800000</v>
      </c>
      <c r="G89" s="31">
        <v>425061</v>
      </c>
      <c r="H89" s="30">
        <f t="shared" si="3"/>
        <v>0.53132625</v>
      </c>
      <c r="I89" s="79"/>
      <c r="J89" s="78"/>
      <c r="K89" s="78"/>
      <c r="L89" s="78"/>
      <c r="M89" s="78"/>
      <c r="N89" s="78"/>
      <c r="O89" s="78"/>
      <c r="P89" s="78"/>
      <c r="Q89" s="78"/>
    </row>
    <row r="90" spans="1:17">
      <c r="A90" s="33" t="s">
        <v>31</v>
      </c>
      <c r="B90" s="32" t="s">
        <v>30</v>
      </c>
      <c r="C90" s="32"/>
      <c r="D90" s="32"/>
      <c r="E90" s="31">
        <v>0</v>
      </c>
      <c r="F90" s="31">
        <v>0</v>
      </c>
      <c r="G90" s="31">
        <v>0</v>
      </c>
      <c r="H90" s="30" t="e">
        <f t="shared" si="3"/>
        <v>#DIV/0!</v>
      </c>
      <c r="I90" s="79"/>
      <c r="J90" s="78"/>
      <c r="K90" s="78"/>
      <c r="L90" s="78"/>
      <c r="M90" s="78"/>
      <c r="N90" s="78"/>
      <c r="O90" s="78"/>
      <c r="P90" s="78"/>
      <c r="Q90" s="78"/>
    </row>
    <row r="91" spans="1:17">
      <c r="A91" s="33" t="s">
        <v>29</v>
      </c>
      <c r="B91" s="32" t="s">
        <v>28</v>
      </c>
      <c r="C91" s="32"/>
      <c r="D91" s="32"/>
      <c r="E91" s="31">
        <v>0</v>
      </c>
      <c r="F91" s="31">
        <v>0</v>
      </c>
      <c r="G91" s="31">
        <v>0</v>
      </c>
      <c r="H91" s="30" t="e">
        <f t="shared" si="3"/>
        <v>#DIV/0!</v>
      </c>
      <c r="I91" s="79"/>
      <c r="J91" s="78"/>
      <c r="K91" s="78"/>
      <c r="L91" s="78"/>
      <c r="M91" s="78"/>
      <c r="N91" s="78"/>
      <c r="O91" s="78"/>
      <c r="P91" s="78"/>
      <c r="Q91" s="78"/>
    </row>
    <row r="92" spans="1:17">
      <c r="A92" s="33" t="s">
        <v>27</v>
      </c>
      <c r="B92" s="32" t="s">
        <v>26</v>
      </c>
      <c r="C92" s="32"/>
      <c r="D92" s="32"/>
      <c r="E92" s="31">
        <v>1772940</v>
      </c>
      <c r="F92" s="31">
        <v>1712940</v>
      </c>
      <c r="G92" s="31">
        <v>900956.46</v>
      </c>
      <c r="H92" s="30">
        <f t="shared" si="3"/>
        <v>0.52597082209534485</v>
      </c>
      <c r="I92" s="79"/>
      <c r="J92" s="78"/>
      <c r="K92" s="78"/>
      <c r="L92" s="78"/>
      <c r="M92" s="78"/>
      <c r="N92" s="78"/>
      <c r="O92" s="78"/>
      <c r="P92" s="78"/>
      <c r="Q92" s="78"/>
    </row>
    <row r="93" spans="1:17">
      <c r="A93" s="33" t="s">
        <v>25</v>
      </c>
      <c r="B93" s="32" t="s">
        <v>24</v>
      </c>
      <c r="C93" s="32"/>
      <c r="D93" s="32"/>
      <c r="E93" s="31">
        <v>15000</v>
      </c>
      <c r="F93" s="31">
        <v>15000</v>
      </c>
      <c r="G93" s="31">
        <v>5145</v>
      </c>
      <c r="H93" s="30">
        <f t="shared" si="3"/>
        <v>0.34300000000000003</v>
      </c>
      <c r="I93" s="79"/>
      <c r="J93" s="78"/>
      <c r="K93" s="78"/>
      <c r="L93" s="78"/>
      <c r="M93" s="78"/>
      <c r="N93" s="78"/>
      <c r="O93" s="78"/>
      <c r="P93" s="78"/>
      <c r="Q93" s="78"/>
    </row>
    <row r="94" spans="1:17">
      <c r="A94" s="33" t="s">
        <v>133</v>
      </c>
      <c r="B94" s="32" t="s">
        <v>134</v>
      </c>
      <c r="C94" s="32"/>
      <c r="D94" s="32"/>
      <c r="E94" s="31">
        <v>0</v>
      </c>
      <c r="F94" s="31">
        <v>60000</v>
      </c>
      <c r="G94" s="31">
        <v>44634</v>
      </c>
      <c r="H94" s="30">
        <f t="shared" si="3"/>
        <v>0.74390000000000001</v>
      </c>
      <c r="I94" s="79"/>
      <c r="J94" s="78"/>
      <c r="K94" s="78"/>
      <c r="L94" s="78"/>
      <c r="M94" s="78"/>
      <c r="N94" s="78"/>
      <c r="O94" s="78"/>
      <c r="P94" s="78"/>
      <c r="Q94" s="78"/>
    </row>
    <row r="95" spans="1:17">
      <c r="A95" s="33" t="s">
        <v>23</v>
      </c>
      <c r="B95" s="32" t="s">
        <v>22</v>
      </c>
      <c r="C95" s="32"/>
      <c r="D95" s="32"/>
      <c r="E95" s="31">
        <v>60000</v>
      </c>
      <c r="F95" s="31">
        <v>60000</v>
      </c>
      <c r="G95" s="31">
        <v>31965</v>
      </c>
      <c r="H95" s="30">
        <f t="shared" si="3"/>
        <v>0.53274999999999995</v>
      </c>
      <c r="I95" s="79"/>
      <c r="J95" s="78"/>
      <c r="K95" s="78"/>
      <c r="L95" s="78"/>
      <c r="M95" s="78"/>
      <c r="N95" s="78"/>
      <c r="O95" s="78"/>
      <c r="P95" s="78"/>
      <c r="Q95" s="78"/>
    </row>
    <row r="96" spans="1:17">
      <c r="A96" s="33" t="s">
        <v>21</v>
      </c>
      <c r="B96" s="32" t="s">
        <v>20</v>
      </c>
      <c r="C96" s="32"/>
      <c r="D96" s="32"/>
      <c r="E96" s="31">
        <v>0</v>
      </c>
      <c r="F96" s="31">
        <v>0</v>
      </c>
      <c r="G96" s="31">
        <v>0</v>
      </c>
      <c r="H96" s="30" t="e">
        <f t="shared" si="3"/>
        <v>#DIV/0!</v>
      </c>
      <c r="I96" s="79"/>
      <c r="J96" s="78"/>
      <c r="K96" s="78"/>
      <c r="L96" s="78"/>
      <c r="M96" s="78"/>
      <c r="N96" s="78"/>
      <c r="O96" s="78"/>
      <c r="P96" s="78"/>
      <c r="Q96" s="78"/>
    </row>
    <row r="97" spans="1:17">
      <c r="A97" s="33" t="s">
        <v>19</v>
      </c>
      <c r="B97" s="32" t="s">
        <v>18</v>
      </c>
      <c r="C97" s="35"/>
      <c r="D97" s="35"/>
      <c r="E97" s="36">
        <v>0</v>
      </c>
      <c r="F97" s="34">
        <v>0</v>
      </c>
      <c r="G97" s="31">
        <v>8488</v>
      </c>
      <c r="H97" s="30" t="e">
        <f t="shared" si="3"/>
        <v>#DIV/0!</v>
      </c>
      <c r="I97" s="79"/>
      <c r="J97" s="78"/>
      <c r="K97" s="78"/>
      <c r="L97" s="78"/>
      <c r="M97" s="78"/>
      <c r="N97" s="78"/>
      <c r="O97" s="78"/>
      <c r="P97" s="78"/>
      <c r="Q97" s="78"/>
    </row>
    <row r="98" spans="1:17">
      <c r="A98" s="33" t="s">
        <v>17</v>
      </c>
      <c r="B98" s="32" t="s">
        <v>16</v>
      </c>
      <c r="C98" s="35"/>
      <c r="D98" s="35"/>
      <c r="E98" s="34">
        <v>0</v>
      </c>
      <c r="F98" s="34">
        <v>0</v>
      </c>
      <c r="G98" s="31">
        <v>0</v>
      </c>
      <c r="H98" s="30" t="e">
        <f t="shared" si="3"/>
        <v>#DIV/0!</v>
      </c>
      <c r="I98" s="79"/>
      <c r="J98" s="78"/>
      <c r="K98" s="78"/>
      <c r="L98" s="78"/>
      <c r="M98" s="78"/>
      <c r="N98" s="78"/>
      <c r="O98" s="78"/>
      <c r="P98" s="78"/>
      <c r="Q98" s="78"/>
    </row>
    <row r="99" spans="1:17">
      <c r="A99" s="33" t="s">
        <v>15</v>
      </c>
      <c r="B99" s="32" t="s">
        <v>14</v>
      </c>
      <c r="C99" s="32"/>
      <c r="D99" s="32"/>
      <c r="E99" s="31">
        <v>0</v>
      </c>
      <c r="F99" s="31">
        <v>0</v>
      </c>
      <c r="G99" s="31">
        <v>0</v>
      </c>
      <c r="H99" s="30">
        <v>0</v>
      </c>
      <c r="I99" s="79"/>
      <c r="J99" s="78"/>
      <c r="K99" s="78"/>
      <c r="L99" s="78"/>
      <c r="M99" s="78"/>
      <c r="N99" s="78"/>
      <c r="O99" s="78"/>
      <c r="P99" s="78"/>
      <c r="Q99" s="78"/>
    </row>
    <row r="100" spans="1:17" ht="13.5">
      <c r="A100" s="18"/>
      <c r="B100" s="26" t="s">
        <v>13</v>
      </c>
      <c r="C100" s="26"/>
      <c r="D100" s="26"/>
      <c r="E100" s="29">
        <f>SUM(E68:E99)</f>
        <v>6183940</v>
      </c>
      <c r="F100" s="29">
        <f>SUM(F68:F99)</f>
        <v>6940940</v>
      </c>
      <c r="G100" s="29">
        <f>SUM(G68:G99)</f>
        <v>3607554.4499999997</v>
      </c>
      <c r="H100" s="12">
        <f>SUM(G100/F100)</f>
        <v>0.5197501275043438</v>
      </c>
      <c r="I100" s="79"/>
      <c r="J100" s="78"/>
      <c r="K100" s="78"/>
      <c r="L100" s="78"/>
      <c r="M100" s="78"/>
      <c r="N100" s="78"/>
      <c r="O100" s="78"/>
      <c r="P100" s="78"/>
      <c r="Q100" s="78"/>
    </row>
    <row r="101" spans="1:17">
      <c r="A101" s="18"/>
      <c r="B101" s="7"/>
      <c r="C101" s="7"/>
      <c r="D101" s="7"/>
      <c r="E101" s="6"/>
      <c r="F101" s="6"/>
      <c r="G101" s="6"/>
      <c r="I101" s="79"/>
      <c r="J101" s="78"/>
      <c r="K101" s="78"/>
      <c r="L101" s="78"/>
      <c r="M101" s="78"/>
      <c r="N101" s="78"/>
      <c r="O101" s="78"/>
      <c r="P101" s="78"/>
      <c r="Q101" s="78"/>
    </row>
    <row r="102" spans="1:17">
      <c r="I102" s="79"/>
      <c r="J102" s="78"/>
      <c r="K102" s="78"/>
      <c r="L102" s="78"/>
      <c r="M102" s="78"/>
      <c r="N102" s="78"/>
      <c r="O102" s="78"/>
      <c r="P102" s="78"/>
      <c r="Q102" s="78"/>
    </row>
    <row r="103" spans="1:17">
      <c r="A103" s="18"/>
      <c r="B103" s="9" t="s">
        <v>12</v>
      </c>
      <c r="G103" s="28">
        <f>SUM(G61)</f>
        <v>3205431.41</v>
      </c>
      <c r="I103" s="5"/>
    </row>
    <row r="104" spans="1:17">
      <c r="A104" s="18"/>
      <c r="B104" s="9" t="s">
        <v>11</v>
      </c>
      <c r="G104" s="28">
        <f>SUM(G100)</f>
        <v>3607554.4499999997</v>
      </c>
      <c r="I104" s="5"/>
    </row>
    <row r="105" spans="1:17">
      <c r="A105" s="18"/>
      <c r="I105" s="5"/>
    </row>
    <row r="106" spans="1:17">
      <c r="A106" s="18"/>
      <c r="B106" s="9" t="s">
        <v>10</v>
      </c>
      <c r="G106" s="73">
        <f>SUM(G103-G104)</f>
        <v>-402123.03999999957</v>
      </c>
      <c r="I106" s="5"/>
    </row>
    <row r="107" spans="1:17" ht="13.5">
      <c r="A107" s="27"/>
      <c r="B107" s="26" t="s">
        <v>135</v>
      </c>
      <c r="C107" s="26"/>
      <c r="D107" s="26"/>
      <c r="E107" s="25"/>
      <c r="F107" s="25"/>
      <c r="G107" s="74">
        <v>89166</v>
      </c>
      <c r="I107" s="5"/>
    </row>
    <row r="108" spans="1:17" ht="13.5">
      <c r="A108" s="27"/>
      <c r="B108" s="26" t="s">
        <v>136</v>
      </c>
      <c r="C108" s="26"/>
      <c r="D108" s="26"/>
      <c r="E108" s="25"/>
      <c r="F108" s="25"/>
      <c r="G108" s="74">
        <v>26978.1</v>
      </c>
      <c r="I108" s="5"/>
    </row>
    <row r="109" spans="1:17" ht="13.5">
      <c r="A109" s="18"/>
      <c r="B109" s="21" t="s">
        <v>131</v>
      </c>
      <c r="C109" s="21"/>
      <c r="D109" s="21"/>
      <c r="E109" s="24"/>
      <c r="F109" s="23"/>
      <c r="G109" s="75">
        <v>1450427.07</v>
      </c>
      <c r="I109" s="5"/>
    </row>
    <row r="110" spans="1:17" ht="13.5">
      <c r="A110" s="18"/>
      <c r="B110" s="64" t="s">
        <v>137</v>
      </c>
      <c r="C110" s="65"/>
      <c r="D110" s="65"/>
      <c r="E110" s="66"/>
      <c r="F110" s="66"/>
      <c r="G110" s="67">
        <f>SUM(G106:G109)</f>
        <v>1164448.1300000004</v>
      </c>
      <c r="I110" s="10"/>
    </row>
    <row r="111" spans="1:17" ht="15.75">
      <c r="A111" s="18"/>
      <c r="B111" s="21" t="s">
        <v>8</v>
      </c>
      <c r="C111" s="15"/>
      <c r="D111" s="15"/>
      <c r="E111" s="20"/>
      <c r="F111" s="20"/>
      <c r="G111" s="19">
        <v>807627.97</v>
      </c>
      <c r="I111" s="5"/>
      <c r="J111" s="22"/>
    </row>
    <row r="112" spans="1:17" ht="15.75">
      <c r="A112" s="18"/>
      <c r="B112" s="21" t="s">
        <v>7</v>
      </c>
      <c r="C112" s="15"/>
      <c r="D112" s="15"/>
      <c r="E112" s="20"/>
      <c r="F112" s="62"/>
      <c r="G112" s="19">
        <v>356820.16</v>
      </c>
      <c r="I112" s="5"/>
    </row>
    <row r="113" spans="1:10" ht="15.75">
      <c r="A113" s="18"/>
      <c r="B113" s="68" t="s">
        <v>138</v>
      </c>
      <c r="C113" s="69"/>
      <c r="D113" s="69"/>
      <c r="E113" s="70"/>
      <c r="F113" s="71"/>
      <c r="G113" s="72">
        <f>SUM(G111:G112)</f>
        <v>1164448.1299999999</v>
      </c>
      <c r="I113" s="5"/>
    </row>
    <row r="114" spans="1:10" ht="13.5">
      <c r="A114" s="18"/>
      <c r="B114" s="21" t="s">
        <v>9</v>
      </c>
      <c r="C114" s="21"/>
      <c r="D114" s="21"/>
      <c r="E114" s="24"/>
      <c r="F114" s="24"/>
      <c r="G114" s="23">
        <v>43258.18</v>
      </c>
      <c r="I114" s="5"/>
    </row>
    <row r="115" spans="1:10" ht="15.75">
      <c r="A115" s="18"/>
      <c r="B115" s="17" t="s">
        <v>6</v>
      </c>
      <c r="C115" s="7"/>
      <c r="D115" s="7"/>
      <c r="E115" s="6"/>
      <c r="F115" s="6"/>
      <c r="G115" s="16">
        <f>SUM(G111:G114)-G113</f>
        <v>1207706.31</v>
      </c>
      <c r="I115" s="5"/>
    </row>
    <row r="116" spans="1:10" ht="20.25">
      <c r="B116" s="15"/>
      <c r="E116" s="14"/>
      <c r="F116" s="63"/>
      <c r="G116" s="13"/>
      <c r="I116" s="5"/>
      <c r="J116" s="9"/>
    </row>
    <row r="117" spans="1:10" ht="13.5">
      <c r="A117" s="9"/>
      <c r="B117" s="9"/>
      <c r="C117" s="9"/>
      <c r="D117" s="9"/>
      <c r="E117" s="9"/>
      <c r="F117" s="9"/>
      <c r="G117" s="6"/>
      <c r="H117" s="12"/>
    </row>
    <row r="118" spans="1:10">
      <c r="A118" s="4" t="s">
        <v>5</v>
      </c>
      <c r="B118" s="7" t="s">
        <v>4</v>
      </c>
      <c r="C118" s="7"/>
      <c r="D118" s="7"/>
      <c r="E118" s="6"/>
      <c r="F118" s="6"/>
      <c r="G118" s="6"/>
    </row>
    <row r="119" spans="1:10">
      <c r="A119" s="4" t="s">
        <v>3</v>
      </c>
      <c r="B119" s="11">
        <f ca="1">TODAY()</f>
        <v>42689</v>
      </c>
      <c r="C119" s="7"/>
      <c r="D119" s="7"/>
      <c r="E119" s="6"/>
      <c r="F119" s="6"/>
      <c r="G119" s="6"/>
    </row>
    <row r="120" spans="1:10" ht="13.5">
      <c r="B120" s="8" t="s">
        <v>2</v>
      </c>
      <c r="C120" s="7"/>
      <c r="D120" s="7"/>
      <c r="E120" s="6"/>
      <c r="F120" s="6"/>
      <c r="G120" s="6"/>
    </row>
    <row r="121" spans="1:10" s="9" customFormat="1" ht="13.5">
      <c r="A121" s="4"/>
      <c r="B121"/>
      <c r="C121" s="7"/>
      <c r="D121" s="7"/>
      <c r="E121" s="6"/>
      <c r="F121" s="6"/>
      <c r="G121" s="6"/>
      <c r="H121" s="2"/>
      <c r="I121" s="10"/>
    </row>
    <row r="122" spans="1:10" ht="13.5">
      <c r="B122" s="8" t="s">
        <v>1</v>
      </c>
      <c r="C122" s="7"/>
      <c r="D122" s="7"/>
      <c r="E122" s="6"/>
      <c r="F122" s="6"/>
      <c r="G122" s="6"/>
      <c r="I122" s="5"/>
    </row>
    <row r="123" spans="1:10" ht="13.5">
      <c r="B123" s="8" t="s">
        <v>0</v>
      </c>
      <c r="C123" s="7"/>
      <c r="D123" s="7"/>
      <c r="E123" s="6"/>
      <c r="F123" s="6"/>
      <c r="G123" s="6"/>
      <c r="I123" s="5"/>
    </row>
    <row r="124" spans="1:10">
      <c r="I124" s="5"/>
    </row>
    <row r="125" spans="1:10">
      <c r="I125" s="5"/>
    </row>
    <row r="126" spans="1:10">
      <c r="I126" s="5"/>
    </row>
    <row r="127" spans="1:10">
      <c r="I127" s="5"/>
    </row>
    <row r="128" spans="1:10">
      <c r="I128" s="5"/>
    </row>
    <row r="129" spans="1:9">
      <c r="I129" s="5"/>
    </row>
    <row r="130" spans="1:9">
      <c r="I130" s="5"/>
    </row>
    <row r="131" spans="1:9">
      <c r="I131" s="5"/>
    </row>
    <row r="132" spans="1:9">
      <c r="C132" s="7"/>
      <c r="D132" s="7"/>
      <c r="E132" s="6"/>
      <c r="F132" s="6"/>
      <c r="G132" s="6"/>
      <c r="I132" s="5"/>
    </row>
    <row r="133" spans="1:9">
      <c r="B133" s="7"/>
      <c r="C133" s="7"/>
      <c r="D133" s="7"/>
      <c r="E133" s="6"/>
      <c r="F133" s="6"/>
      <c r="G133" s="6"/>
      <c r="I133" s="5"/>
    </row>
    <row r="134" spans="1:9">
      <c r="A134"/>
      <c r="I134" s="5"/>
    </row>
    <row r="135" spans="1:9">
      <c r="A135"/>
      <c r="I135" s="5"/>
    </row>
    <row r="136" spans="1:9">
      <c r="A136"/>
      <c r="I136" s="5"/>
    </row>
    <row r="137" spans="1:9">
      <c r="A137"/>
      <c r="I137" s="5"/>
    </row>
    <row r="138" spans="1:9">
      <c r="A138"/>
      <c r="I138" s="5"/>
    </row>
    <row r="139" spans="1:9">
      <c r="A139"/>
      <c r="B139" s="7"/>
      <c r="C139" s="7"/>
      <c r="D139" s="7"/>
      <c r="E139" s="6"/>
      <c r="F139" s="6"/>
      <c r="G139" s="6"/>
      <c r="I139" s="5"/>
    </row>
    <row r="140" spans="1:9">
      <c r="A140"/>
      <c r="B140" s="7"/>
      <c r="C140" s="7"/>
      <c r="D140" s="7"/>
      <c r="E140" s="6"/>
      <c r="F140" s="6"/>
      <c r="G140" s="6"/>
      <c r="I140" s="5"/>
    </row>
  </sheetData>
  <sheetProtection password="C60E" sheet="1" objects="1" scenarios="1"/>
  <pageMargins left="0.23622047244094491" right="0.23622047244094491" top="0.35433070866141736" bottom="0.35433070866141736" header="0.11811023622047245" footer="0.11811023622047245"/>
  <pageSetup paperSize="9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0"/>
  <sheetViews>
    <sheetView zoomScaleNormal="100" workbookViewId="0">
      <selection activeCell="K76" sqref="K76"/>
    </sheetView>
  </sheetViews>
  <sheetFormatPr defaultRowHeight="12.75"/>
  <cols>
    <col min="1" max="1" width="9.140625" style="4"/>
    <col min="5" max="5" width="16.5703125" style="3" bestFit="1" customWidth="1"/>
    <col min="6" max="6" width="17.140625" style="3" bestFit="1" customWidth="1"/>
    <col min="7" max="7" width="20.140625" style="3" bestFit="1" customWidth="1"/>
    <col min="8" max="8" width="9.28515625" style="2" bestFit="1" customWidth="1"/>
    <col min="9" max="9" width="9.140625" style="1"/>
    <col min="10" max="10" width="14.7109375" bestFit="1" customWidth="1"/>
  </cols>
  <sheetData>
    <row r="1" spans="1:9" ht="25.5">
      <c r="B1" s="7"/>
      <c r="C1" s="7"/>
      <c r="D1" s="61" t="s">
        <v>139</v>
      </c>
      <c r="E1" s="6"/>
      <c r="F1" s="6"/>
      <c r="G1" s="6"/>
      <c r="I1" s="5"/>
    </row>
    <row r="2" spans="1:9">
      <c r="B2" s="7"/>
      <c r="C2" s="7"/>
      <c r="D2" s="7"/>
      <c r="E2" s="6"/>
      <c r="F2" s="6"/>
      <c r="G2" s="6"/>
      <c r="I2" s="5"/>
    </row>
    <row r="3" spans="1:9" ht="13.5">
      <c r="B3" s="48" t="s">
        <v>12</v>
      </c>
      <c r="C3" s="7"/>
      <c r="D3" s="7"/>
      <c r="E3" s="47" t="s">
        <v>75</v>
      </c>
      <c r="F3" s="47" t="s">
        <v>74</v>
      </c>
      <c r="G3" s="46" t="s">
        <v>73</v>
      </c>
      <c r="H3" s="45" t="s">
        <v>72</v>
      </c>
    </row>
    <row r="4" spans="1:9">
      <c r="B4" s="7"/>
      <c r="C4" s="7"/>
      <c r="D4" s="7"/>
      <c r="E4" s="6"/>
      <c r="F4" s="6"/>
      <c r="G4" s="6"/>
      <c r="I4" s="5"/>
    </row>
    <row r="5" spans="1:9">
      <c r="A5" s="53">
        <v>1111</v>
      </c>
      <c r="B5" s="32" t="s">
        <v>129</v>
      </c>
      <c r="C5" s="32"/>
      <c r="D5" s="32"/>
      <c r="E5" s="31">
        <v>850000</v>
      </c>
      <c r="F5" s="31">
        <v>850000</v>
      </c>
      <c r="G5" s="31">
        <v>383635.54</v>
      </c>
      <c r="H5" s="60">
        <f t="shared" ref="H5:H15" si="0">SUM(G5/F5)</f>
        <v>0.4513359294117647</v>
      </c>
      <c r="I5" s="5"/>
    </row>
    <row r="6" spans="1:9">
      <c r="A6" s="53">
        <v>1112</v>
      </c>
      <c r="B6" s="32" t="s">
        <v>128</v>
      </c>
      <c r="C6" s="32"/>
      <c r="D6" s="32"/>
      <c r="E6" s="31">
        <v>10000</v>
      </c>
      <c r="F6" s="31">
        <v>10000</v>
      </c>
      <c r="G6" s="31">
        <v>4678.41</v>
      </c>
      <c r="H6" s="30">
        <f t="shared" si="0"/>
        <v>0.46784100000000001</v>
      </c>
      <c r="I6" s="5"/>
    </row>
    <row r="7" spans="1:9">
      <c r="A7" s="53">
        <v>1113</v>
      </c>
      <c r="B7" s="32" t="s">
        <v>127</v>
      </c>
      <c r="C7" s="32"/>
      <c r="D7" s="32"/>
      <c r="E7" s="31">
        <v>100000</v>
      </c>
      <c r="F7" s="31">
        <v>100000</v>
      </c>
      <c r="G7" s="31">
        <v>41244</v>
      </c>
      <c r="H7" s="30">
        <f t="shared" si="0"/>
        <v>0.41243999999999997</v>
      </c>
      <c r="I7" s="5"/>
    </row>
    <row r="8" spans="1:9">
      <c r="A8" s="53">
        <v>1121</v>
      </c>
      <c r="B8" s="32" t="s">
        <v>126</v>
      </c>
      <c r="C8" s="32"/>
      <c r="D8" s="32"/>
      <c r="E8" s="31">
        <v>1000000</v>
      </c>
      <c r="F8" s="31">
        <v>1000000</v>
      </c>
      <c r="G8" s="31">
        <v>285124.89</v>
      </c>
      <c r="H8" s="30">
        <f t="shared" si="0"/>
        <v>0.28512489000000002</v>
      </c>
      <c r="I8" s="5"/>
    </row>
    <row r="9" spans="1:9">
      <c r="A9" s="53">
        <v>1122</v>
      </c>
      <c r="B9" s="32" t="s">
        <v>125</v>
      </c>
      <c r="C9" s="32"/>
      <c r="D9" s="32"/>
      <c r="E9" s="31">
        <v>0</v>
      </c>
      <c r="F9" s="31">
        <v>0</v>
      </c>
      <c r="G9" s="31">
        <v>0</v>
      </c>
      <c r="H9" s="30" t="e">
        <f t="shared" si="0"/>
        <v>#DIV/0!</v>
      </c>
      <c r="I9" s="5"/>
    </row>
    <row r="10" spans="1:9">
      <c r="A10" s="53">
        <v>1211</v>
      </c>
      <c r="B10" s="32" t="s">
        <v>124</v>
      </c>
      <c r="C10" s="32"/>
      <c r="D10" s="32"/>
      <c r="E10" s="31">
        <v>1775000</v>
      </c>
      <c r="F10" s="31">
        <v>1775000</v>
      </c>
      <c r="G10" s="31">
        <v>819613.79</v>
      </c>
      <c r="H10" s="30">
        <f t="shared" si="0"/>
        <v>0.46175424788732394</v>
      </c>
      <c r="I10" s="5"/>
    </row>
    <row r="11" spans="1:9">
      <c r="A11" s="53">
        <v>1334</v>
      </c>
      <c r="B11" s="32" t="s">
        <v>123</v>
      </c>
      <c r="C11" s="32"/>
      <c r="D11" s="32"/>
      <c r="E11" s="31">
        <v>23740</v>
      </c>
      <c r="F11" s="31">
        <v>23740</v>
      </c>
      <c r="G11" s="31">
        <v>27653</v>
      </c>
      <c r="H11" s="30">
        <f t="shared" si="0"/>
        <v>1.164827295703454</v>
      </c>
      <c r="I11" s="5"/>
    </row>
    <row r="12" spans="1:9">
      <c r="A12" s="53">
        <v>1340</v>
      </c>
      <c r="B12" s="32" t="s">
        <v>122</v>
      </c>
      <c r="C12" s="32"/>
      <c r="D12" s="32"/>
      <c r="E12" s="31">
        <v>150000</v>
      </c>
      <c r="F12" s="31">
        <v>150000</v>
      </c>
      <c r="G12" s="31">
        <v>73817</v>
      </c>
      <c r="H12" s="30">
        <f t="shared" si="0"/>
        <v>0.49211333333333335</v>
      </c>
      <c r="I12" s="5"/>
    </row>
    <row r="13" spans="1:9">
      <c r="A13" s="53">
        <v>1341</v>
      </c>
      <c r="B13" s="32" t="s">
        <v>121</v>
      </c>
      <c r="C13" s="32"/>
      <c r="D13" s="32"/>
      <c r="E13" s="31">
        <v>6000</v>
      </c>
      <c r="F13" s="31">
        <v>6000</v>
      </c>
      <c r="G13" s="31">
        <v>5987</v>
      </c>
      <c r="H13" s="30">
        <f t="shared" si="0"/>
        <v>0.99783333333333335</v>
      </c>
      <c r="I13" s="5"/>
    </row>
    <row r="14" spans="1:9">
      <c r="A14" s="53">
        <v>1344</v>
      </c>
      <c r="B14" s="32" t="s">
        <v>120</v>
      </c>
      <c r="C14" s="32"/>
      <c r="D14" s="32"/>
      <c r="E14" s="31">
        <v>0</v>
      </c>
      <c r="F14" s="31">
        <v>0</v>
      </c>
      <c r="G14" s="31">
        <v>0</v>
      </c>
      <c r="H14" s="30" t="e">
        <f t="shared" si="0"/>
        <v>#DIV/0!</v>
      </c>
      <c r="I14" s="5"/>
    </row>
    <row r="15" spans="1:9">
      <c r="A15" s="53">
        <v>1347</v>
      </c>
      <c r="B15" s="32" t="s">
        <v>119</v>
      </c>
      <c r="C15" s="32"/>
      <c r="D15" s="32"/>
      <c r="E15" s="31">
        <v>0</v>
      </c>
      <c r="F15" s="31">
        <v>0</v>
      </c>
      <c r="G15" s="31">
        <v>0</v>
      </c>
      <c r="H15" s="30" t="e">
        <f t="shared" si="0"/>
        <v>#DIV/0!</v>
      </c>
      <c r="I15" s="5"/>
    </row>
    <row r="16" spans="1:9">
      <c r="A16" s="53">
        <v>1351</v>
      </c>
      <c r="B16" s="32" t="s">
        <v>118</v>
      </c>
      <c r="C16" s="32"/>
      <c r="D16" s="32"/>
      <c r="E16" s="31">
        <v>14000</v>
      </c>
      <c r="F16" s="31">
        <v>14000</v>
      </c>
      <c r="G16" s="31">
        <v>9917.0300000000007</v>
      </c>
      <c r="H16" s="30">
        <v>0</v>
      </c>
      <c r="I16" s="5"/>
    </row>
    <row r="17" spans="1:9">
      <c r="A17" s="53">
        <v>1361</v>
      </c>
      <c r="B17" s="32" t="s">
        <v>117</v>
      </c>
      <c r="C17" s="32"/>
      <c r="D17" s="32"/>
      <c r="E17" s="59">
        <v>0</v>
      </c>
      <c r="F17" s="58">
        <v>0</v>
      </c>
      <c r="G17" s="57">
        <v>750</v>
      </c>
      <c r="H17" s="30">
        <v>0</v>
      </c>
      <c r="I17" s="5"/>
    </row>
    <row r="18" spans="1:9">
      <c r="A18" s="53">
        <v>1511</v>
      </c>
      <c r="B18" s="32" t="s">
        <v>116</v>
      </c>
      <c r="C18" s="32"/>
      <c r="D18" s="32"/>
      <c r="E18" s="31">
        <v>800000</v>
      </c>
      <c r="F18" s="31">
        <v>800000</v>
      </c>
      <c r="G18" s="31">
        <v>28312.41</v>
      </c>
      <c r="H18" s="30">
        <f t="shared" ref="H18:H34" si="1">SUM(G18/F18)</f>
        <v>3.5390512499999999E-2</v>
      </c>
      <c r="I18" s="5"/>
    </row>
    <row r="19" spans="1:9">
      <c r="A19" s="53">
        <v>2460</v>
      </c>
      <c r="B19" s="32" t="s">
        <v>115</v>
      </c>
      <c r="C19" s="32"/>
      <c r="D19" s="32"/>
      <c r="E19" s="31">
        <v>0</v>
      </c>
      <c r="F19" s="31">
        <v>0</v>
      </c>
      <c r="G19" s="31">
        <v>10000</v>
      </c>
      <c r="H19" s="30" t="e">
        <f t="shared" si="1"/>
        <v>#DIV/0!</v>
      </c>
      <c r="I19" s="5"/>
    </row>
    <row r="20" spans="1:9">
      <c r="A20" s="53">
        <v>4111</v>
      </c>
      <c r="B20" s="32" t="s">
        <v>114</v>
      </c>
      <c r="C20" s="32"/>
      <c r="D20" s="32"/>
      <c r="E20" s="31">
        <v>0</v>
      </c>
      <c r="F20" s="31">
        <v>0</v>
      </c>
      <c r="G20" s="31">
        <v>0</v>
      </c>
      <c r="H20" s="30" t="e">
        <f t="shared" si="1"/>
        <v>#DIV/0!</v>
      </c>
      <c r="I20" s="5"/>
    </row>
    <row r="21" spans="1:9">
      <c r="A21" s="53">
        <v>4112</v>
      </c>
      <c r="B21" s="32" t="s">
        <v>113</v>
      </c>
      <c r="C21" s="32"/>
      <c r="D21" s="32"/>
      <c r="E21" s="31">
        <v>61900</v>
      </c>
      <c r="F21" s="31">
        <v>61900</v>
      </c>
      <c r="G21" s="31">
        <v>25760</v>
      </c>
      <c r="H21" s="30">
        <f t="shared" si="1"/>
        <v>0.41615508885298869</v>
      </c>
      <c r="I21" s="5"/>
    </row>
    <row r="22" spans="1:9">
      <c r="A22" s="53">
        <v>4113</v>
      </c>
      <c r="B22" s="32" t="s">
        <v>112</v>
      </c>
      <c r="C22" s="32"/>
      <c r="D22" s="32"/>
      <c r="E22" s="31">
        <v>0</v>
      </c>
      <c r="F22" s="31">
        <v>0</v>
      </c>
      <c r="G22" s="31">
        <v>0</v>
      </c>
      <c r="H22" s="30" t="e">
        <f t="shared" si="1"/>
        <v>#DIV/0!</v>
      </c>
      <c r="I22" s="5"/>
    </row>
    <row r="23" spans="1:9">
      <c r="A23" s="53">
        <v>4116</v>
      </c>
      <c r="B23" s="32" t="s">
        <v>111</v>
      </c>
      <c r="C23" s="32"/>
      <c r="D23" s="32"/>
      <c r="E23" s="31">
        <v>0</v>
      </c>
      <c r="F23" s="31">
        <v>287000</v>
      </c>
      <c r="G23" s="31">
        <v>23270</v>
      </c>
      <c r="H23" s="30">
        <f t="shared" si="1"/>
        <v>8.1080139372822296E-2</v>
      </c>
    </row>
    <row r="24" spans="1:9" hidden="1">
      <c r="A24" s="53"/>
      <c r="B24" s="32"/>
      <c r="C24" s="32"/>
      <c r="D24" s="32"/>
      <c r="E24" s="31"/>
      <c r="F24" s="31"/>
      <c r="G24" s="31"/>
      <c r="H24" s="30" t="e">
        <f t="shared" si="1"/>
        <v>#DIV/0!</v>
      </c>
    </row>
    <row r="25" spans="1:9">
      <c r="A25" s="56" t="s">
        <v>110</v>
      </c>
      <c r="B25" s="32" t="s">
        <v>109</v>
      </c>
      <c r="C25" s="32"/>
      <c r="D25" s="32"/>
      <c r="E25" s="31">
        <v>60000</v>
      </c>
      <c r="F25" s="31">
        <v>60000</v>
      </c>
      <c r="G25" s="31">
        <v>25849</v>
      </c>
      <c r="H25" s="30">
        <f t="shared" si="1"/>
        <v>0.43081666666666668</v>
      </c>
    </row>
    <row r="26" spans="1:9">
      <c r="A26" s="53">
        <v>4122</v>
      </c>
      <c r="B26" s="32" t="s">
        <v>108</v>
      </c>
      <c r="C26" s="32"/>
      <c r="D26" s="32"/>
      <c r="E26" s="31">
        <v>0</v>
      </c>
      <c r="F26" s="31">
        <v>170000</v>
      </c>
      <c r="G26" s="31">
        <v>170000</v>
      </c>
      <c r="H26" s="30">
        <f t="shared" si="1"/>
        <v>1</v>
      </c>
    </row>
    <row r="27" spans="1:9">
      <c r="A27" s="53">
        <v>4222</v>
      </c>
      <c r="B27" s="32" t="s">
        <v>107</v>
      </c>
      <c r="C27" s="32"/>
      <c r="D27" s="32"/>
      <c r="E27" s="31">
        <v>0</v>
      </c>
      <c r="F27" s="31">
        <v>0</v>
      </c>
      <c r="G27" s="31">
        <v>0</v>
      </c>
      <c r="H27" s="30" t="e">
        <f t="shared" si="1"/>
        <v>#DIV/0!</v>
      </c>
    </row>
    <row r="28" spans="1:9">
      <c r="A28" s="53">
        <v>10392131</v>
      </c>
      <c r="B28" s="32" t="s">
        <v>140</v>
      </c>
      <c r="C28" s="32"/>
      <c r="D28" s="32"/>
      <c r="E28" s="31">
        <v>0</v>
      </c>
      <c r="F28" s="31">
        <v>0</v>
      </c>
      <c r="G28" s="31">
        <v>233</v>
      </c>
      <c r="H28" s="30" t="e">
        <f t="shared" si="1"/>
        <v>#DIV/0!</v>
      </c>
    </row>
    <row r="29" spans="1:9">
      <c r="A29" s="53">
        <v>21192329</v>
      </c>
      <c r="B29" s="32" t="s">
        <v>106</v>
      </c>
      <c r="C29" s="32"/>
      <c r="D29" s="32"/>
      <c r="E29" s="31">
        <v>26000</v>
      </c>
      <c r="F29" s="31">
        <v>26000</v>
      </c>
      <c r="G29" s="31">
        <v>14000</v>
      </c>
      <c r="H29" s="30">
        <f t="shared" si="1"/>
        <v>0.53846153846153844</v>
      </c>
    </row>
    <row r="30" spans="1:9">
      <c r="A30" s="56">
        <v>21222310</v>
      </c>
      <c r="B30" s="32" t="s">
        <v>105</v>
      </c>
      <c r="C30" s="32"/>
      <c r="D30" s="32"/>
      <c r="E30" s="31">
        <v>0</v>
      </c>
      <c r="F30" s="31">
        <v>0</v>
      </c>
      <c r="G30" s="31">
        <v>0</v>
      </c>
      <c r="H30" s="30" t="e">
        <f t="shared" si="1"/>
        <v>#DIV/0!</v>
      </c>
    </row>
    <row r="31" spans="1:9">
      <c r="A31" s="53">
        <v>23102111</v>
      </c>
      <c r="B31" s="32" t="s">
        <v>104</v>
      </c>
      <c r="C31" s="32"/>
      <c r="D31" s="32"/>
      <c r="E31" s="31">
        <v>100000</v>
      </c>
      <c r="F31" s="31">
        <v>100000</v>
      </c>
      <c r="G31" s="31">
        <v>44597</v>
      </c>
      <c r="H31" s="30">
        <f t="shared" si="1"/>
        <v>0.44596999999999998</v>
      </c>
    </row>
    <row r="32" spans="1:9">
      <c r="A32" s="53">
        <v>23102133</v>
      </c>
      <c r="B32" s="32" t="s">
        <v>103</v>
      </c>
      <c r="C32" s="32"/>
      <c r="D32" s="32"/>
      <c r="E32" s="31">
        <v>0</v>
      </c>
      <c r="F32" s="31">
        <v>0</v>
      </c>
      <c r="G32" s="31">
        <v>0</v>
      </c>
      <c r="H32" s="30" t="e">
        <f t="shared" si="1"/>
        <v>#DIV/0!</v>
      </c>
    </row>
    <row r="33" spans="1:10">
      <c r="A33" s="53">
        <v>36122132</v>
      </c>
      <c r="B33" s="32" t="s">
        <v>102</v>
      </c>
      <c r="C33" s="32"/>
      <c r="D33" s="32"/>
      <c r="E33" s="31">
        <v>1080000</v>
      </c>
      <c r="F33" s="31">
        <v>1080000</v>
      </c>
      <c r="G33" s="31">
        <v>398214</v>
      </c>
      <c r="H33" s="30">
        <f t="shared" si="1"/>
        <v>0.36871666666666669</v>
      </c>
    </row>
    <row r="34" spans="1:10">
      <c r="A34" s="53">
        <v>36122322</v>
      </c>
      <c r="B34" s="32" t="s">
        <v>101</v>
      </c>
      <c r="C34" s="32"/>
      <c r="D34" s="32"/>
      <c r="E34" s="31">
        <v>0</v>
      </c>
      <c r="F34" s="31">
        <v>0</v>
      </c>
      <c r="G34" s="31">
        <v>0</v>
      </c>
      <c r="H34" s="30" t="e">
        <f t="shared" si="1"/>
        <v>#DIV/0!</v>
      </c>
    </row>
    <row r="35" spans="1:10">
      <c r="A35" s="53">
        <v>36392111</v>
      </c>
      <c r="B35" s="32" t="s">
        <v>100</v>
      </c>
      <c r="C35" s="32"/>
      <c r="D35" s="32"/>
      <c r="E35" s="31">
        <v>0</v>
      </c>
      <c r="F35" s="31">
        <v>0</v>
      </c>
      <c r="G35" s="31">
        <v>3000</v>
      </c>
      <c r="H35" s="30">
        <v>0</v>
      </c>
    </row>
    <row r="36" spans="1:10">
      <c r="A36" s="53">
        <v>36392131</v>
      </c>
      <c r="B36" s="32" t="s">
        <v>99</v>
      </c>
      <c r="C36" s="32"/>
      <c r="D36" s="32"/>
      <c r="E36" s="31">
        <v>31000</v>
      </c>
      <c r="F36" s="31">
        <v>31000</v>
      </c>
      <c r="G36" s="31">
        <v>11894.94</v>
      </c>
      <c r="H36" s="30">
        <f>SUM(G36/F36)</f>
        <v>0.3837077419354839</v>
      </c>
    </row>
    <row r="37" spans="1:10" s="1" customFormat="1" ht="12" customHeight="1">
      <c r="A37" s="53">
        <v>36392132</v>
      </c>
      <c r="B37" s="32" t="s">
        <v>98</v>
      </c>
      <c r="C37" s="32"/>
      <c r="D37" s="32"/>
      <c r="E37" s="31">
        <v>48000</v>
      </c>
      <c r="F37" s="31">
        <v>48000</v>
      </c>
      <c r="G37" s="31">
        <v>14600</v>
      </c>
      <c r="H37" s="30">
        <f>SUM(G37/F37)</f>
        <v>0.30416666666666664</v>
      </c>
      <c r="J37"/>
    </row>
    <row r="38" spans="1:10" s="1" customFormat="1">
      <c r="A38" s="53">
        <v>36392324</v>
      </c>
      <c r="B38" s="32" t="s">
        <v>97</v>
      </c>
      <c r="C38" s="32"/>
      <c r="D38" s="32"/>
      <c r="E38" s="31">
        <v>0</v>
      </c>
      <c r="F38" s="31">
        <v>0</v>
      </c>
      <c r="G38" s="31">
        <v>0</v>
      </c>
      <c r="H38" s="30">
        <v>0</v>
      </c>
      <c r="J38"/>
    </row>
    <row r="39" spans="1:10" s="1" customFormat="1">
      <c r="A39" s="53">
        <v>36393111</v>
      </c>
      <c r="B39" s="32" t="s">
        <v>96</v>
      </c>
      <c r="C39" s="32"/>
      <c r="D39" s="32"/>
      <c r="E39" s="31">
        <v>0</v>
      </c>
      <c r="F39" s="31">
        <v>0</v>
      </c>
      <c r="G39" s="31">
        <v>735</v>
      </c>
      <c r="H39" s="30">
        <v>0</v>
      </c>
      <c r="J39"/>
    </row>
    <row r="40" spans="1:10" s="1" customFormat="1">
      <c r="A40" s="53">
        <v>37452119</v>
      </c>
      <c r="B40" s="32" t="s">
        <v>95</v>
      </c>
      <c r="C40" s="32"/>
      <c r="D40" s="32"/>
      <c r="E40" s="31">
        <v>0</v>
      </c>
      <c r="F40" s="31">
        <v>0</v>
      </c>
      <c r="G40" s="31">
        <v>0</v>
      </c>
      <c r="H40" s="30">
        <v>0</v>
      </c>
      <c r="J40"/>
    </row>
    <row r="41" spans="1:10" s="1" customFormat="1">
      <c r="A41" s="53">
        <v>37222111</v>
      </c>
      <c r="B41" s="32" t="s">
        <v>94</v>
      </c>
      <c r="C41" s="32"/>
      <c r="D41" s="32"/>
      <c r="E41" s="31">
        <v>40000</v>
      </c>
      <c r="F41" s="31">
        <v>40000</v>
      </c>
      <c r="G41" s="31">
        <v>8070</v>
      </c>
      <c r="H41" s="30">
        <f>SUM(G41/F41)</f>
        <v>0.20175000000000001</v>
      </c>
      <c r="J41"/>
    </row>
    <row r="42" spans="1:10" s="1" customFormat="1">
      <c r="A42" s="53">
        <v>37252111</v>
      </c>
      <c r="B42" s="32" t="s">
        <v>93</v>
      </c>
      <c r="C42" s="32"/>
      <c r="D42" s="32"/>
      <c r="E42" s="31">
        <v>0</v>
      </c>
      <c r="F42" s="31">
        <v>0</v>
      </c>
      <c r="G42" s="31">
        <v>8495</v>
      </c>
      <c r="H42" s="30" t="e">
        <f>SUM(G42/F42)</f>
        <v>#DIV/0!</v>
      </c>
      <c r="J42"/>
    </row>
    <row r="43" spans="1:10" s="1" customFormat="1">
      <c r="A43" s="53">
        <v>61712111</v>
      </c>
      <c r="B43" s="55" t="s">
        <v>92</v>
      </c>
      <c r="C43" s="35"/>
      <c r="D43" s="35"/>
      <c r="E43" s="36">
        <v>0</v>
      </c>
      <c r="F43" s="36">
        <v>0</v>
      </c>
      <c r="G43" s="54">
        <v>0</v>
      </c>
      <c r="H43" s="30">
        <v>0</v>
      </c>
      <c r="J43"/>
    </row>
    <row r="44" spans="1:10" s="1" customFormat="1">
      <c r="A44" s="53">
        <v>61712112</v>
      </c>
      <c r="B44" s="32" t="s">
        <v>91</v>
      </c>
      <c r="C44" s="32"/>
      <c r="D44" s="32"/>
      <c r="E44" s="31">
        <v>0</v>
      </c>
      <c r="F44" s="31">
        <v>0</v>
      </c>
      <c r="G44" s="31">
        <v>0</v>
      </c>
      <c r="H44" s="30">
        <v>0</v>
      </c>
      <c r="J44"/>
    </row>
    <row r="45" spans="1:10" s="1" customFormat="1">
      <c r="A45" s="53">
        <v>61712131</v>
      </c>
      <c r="B45" s="32" t="s">
        <v>90</v>
      </c>
      <c r="C45" s="32"/>
      <c r="D45" s="32"/>
      <c r="E45" s="31">
        <v>0</v>
      </c>
      <c r="F45" s="31">
        <v>0</v>
      </c>
      <c r="G45" s="31">
        <v>0</v>
      </c>
      <c r="H45" s="30">
        <v>0</v>
      </c>
      <c r="J45"/>
    </row>
    <row r="46" spans="1:10" s="1" customFormat="1">
      <c r="A46" s="53">
        <v>61712132</v>
      </c>
      <c r="B46" s="32" t="s">
        <v>89</v>
      </c>
      <c r="C46" s="32"/>
      <c r="D46" s="32"/>
      <c r="E46" s="31">
        <v>6000</v>
      </c>
      <c r="F46" s="31">
        <v>6000</v>
      </c>
      <c r="G46" s="31">
        <v>1000</v>
      </c>
      <c r="H46" s="30">
        <f>SUM(G46/F46)</f>
        <v>0.16666666666666666</v>
      </c>
      <c r="J46"/>
    </row>
    <row r="47" spans="1:10" s="1" customFormat="1">
      <c r="A47" s="53">
        <v>61712133</v>
      </c>
      <c r="B47" s="32" t="s">
        <v>88</v>
      </c>
      <c r="C47" s="32"/>
      <c r="D47" s="32"/>
      <c r="E47" s="31">
        <v>0</v>
      </c>
      <c r="F47" s="31">
        <v>0</v>
      </c>
      <c r="G47" s="31">
        <v>0</v>
      </c>
      <c r="H47" s="30">
        <v>0</v>
      </c>
      <c r="J47"/>
    </row>
    <row r="48" spans="1:10" s="1" customFormat="1">
      <c r="A48" s="53">
        <v>61712212</v>
      </c>
      <c r="B48" s="32" t="s">
        <v>87</v>
      </c>
      <c r="C48" s="32"/>
      <c r="D48" s="32"/>
      <c r="E48" s="31">
        <v>0</v>
      </c>
      <c r="F48" s="31">
        <v>0</v>
      </c>
      <c r="G48" s="31">
        <v>0</v>
      </c>
      <c r="H48" s="30">
        <v>0</v>
      </c>
      <c r="J48"/>
    </row>
    <row r="49" spans="1:17" s="1" customFormat="1">
      <c r="A49" s="53">
        <v>61712322</v>
      </c>
      <c r="B49" s="32" t="s">
        <v>86</v>
      </c>
      <c r="C49" s="32"/>
      <c r="D49" s="32"/>
      <c r="E49" s="31">
        <v>0</v>
      </c>
      <c r="F49" s="31">
        <v>0</v>
      </c>
      <c r="G49" s="31">
        <v>0</v>
      </c>
      <c r="H49" s="30">
        <v>0</v>
      </c>
      <c r="J49"/>
    </row>
    <row r="50" spans="1:17" s="1" customFormat="1">
      <c r="A50" s="53">
        <v>61712329</v>
      </c>
      <c r="B50" s="32" t="s">
        <v>85</v>
      </c>
      <c r="C50" s="32"/>
      <c r="D50" s="32"/>
      <c r="E50" s="31">
        <v>0</v>
      </c>
      <c r="F50" s="31">
        <v>0</v>
      </c>
      <c r="G50" s="31">
        <v>0</v>
      </c>
      <c r="H50" s="30">
        <v>0</v>
      </c>
      <c r="J50"/>
    </row>
    <row r="51" spans="1:17" s="1" customFormat="1">
      <c r="A51" s="53">
        <v>61713112</v>
      </c>
      <c r="B51" s="32" t="s">
        <v>84</v>
      </c>
      <c r="C51" s="32"/>
      <c r="D51" s="32"/>
      <c r="E51" s="31">
        <v>0</v>
      </c>
      <c r="F51" s="31">
        <v>0</v>
      </c>
      <c r="G51" s="31">
        <v>0</v>
      </c>
      <c r="H51" s="30">
        <v>0</v>
      </c>
      <c r="J51"/>
    </row>
    <row r="52" spans="1:17" s="1" customFormat="1">
      <c r="A52" s="53">
        <v>61713111</v>
      </c>
      <c r="B52" s="32" t="s">
        <v>83</v>
      </c>
      <c r="C52" s="32"/>
      <c r="D52" s="32"/>
      <c r="E52" s="31">
        <v>0</v>
      </c>
      <c r="F52" s="31">
        <v>0</v>
      </c>
      <c r="G52" s="31">
        <v>0</v>
      </c>
      <c r="H52" s="30" t="e">
        <f t="shared" ref="H52:H57" si="2">SUM(G52/F52)</f>
        <v>#DIV/0!</v>
      </c>
      <c r="J52"/>
    </row>
    <row r="53" spans="1:17" s="1" customFormat="1">
      <c r="A53" s="53">
        <v>61713113</v>
      </c>
      <c r="B53" s="32" t="s">
        <v>82</v>
      </c>
      <c r="C53" s="32"/>
      <c r="D53" s="32"/>
      <c r="E53" s="31">
        <v>0</v>
      </c>
      <c r="F53" s="31">
        <v>0</v>
      </c>
      <c r="G53" s="31">
        <v>0</v>
      </c>
      <c r="H53" s="30" t="e">
        <f t="shared" si="2"/>
        <v>#DIV/0!</v>
      </c>
      <c r="J53"/>
    </row>
    <row r="54" spans="1:17">
      <c r="A54" s="53">
        <v>63102141</v>
      </c>
      <c r="B54" s="32" t="s">
        <v>81</v>
      </c>
      <c r="C54" s="32"/>
      <c r="D54" s="32"/>
      <c r="E54" s="31">
        <v>1000</v>
      </c>
      <c r="F54" s="31">
        <v>1000</v>
      </c>
      <c r="G54" s="31">
        <v>28.27</v>
      </c>
      <c r="H54" s="30">
        <f t="shared" si="2"/>
        <v>2.827E-2</v>
      </c>
    </row>
    <row r="55" spans="1:17">
      <c r="A55" s="53">
        <v>63102142</v>
      </c>
      <c r="B55" s="32" t="s">
        <v>80</v>
      </c>
      <c r="C55" s="32"/>
      <c r="D55" s="32"/>
      <c r="E55" s="31">
        <v>1300</v>
      </c>
      <c r="F55" s="31">
        <v>1300</v>
      </c>
      <c r="G55" s="31">
        <v>0</v>
      </c>
      <c r="H55" s="30">
        <f t="shared" si="2"/>
        <v>0</v>
      </c>
    </row>
    <row r="56" spans="1:17">
      <c r="A56" s="53">
        <v>63302141</v>
      </c>
      <c r="B56" s="32" t="s">
        <v>79</v>
      </c>
      <c r="C56" s="32"/>
      <c r="D56" s="32"/>
      <c r="E56" s="31">
        <v>0</v>
      </c>
      <c r="F56" s="31">
        <v>0</v>
      </c>
      <c r="G56" s="31">
        <v>0</v>
      </c>
      <c r="H56" s="30" t="e">
        <f t="shared" si="2"/>
        <v>#DIV/0!</v>
      </c>
    </row>
    <row r="57" spans="1:17">
      <c r="A57" s="53">
        <v>64022222</v>
      </c>
      <c r="B57" s="32" t="s">
        <v>78</v>
      </c>
      <c r="C57" s="32"/>
      <c r="D57" s="32"/>
      <c r="E57" s="31">
        <v>0</v>
      </c>
      <c r="F57" s="31">
        <v>0</v>
      </c>
      <c r="G57" s="31">
        <v>0</v>
      </c>
      <c r="H57" s="30" t="e">
        <f t="shared" si="2"/>
        <v>#DIV/0!</v>
      </c>
    </row>
    <row r="58" spans="1:17">
      <c r="A58" s="53"/>
      <c r="B58" s="32"/>
      <c r="C58" s="32"/>
      <c r="D58" s="32"/>
      <c r="E58" s="31"/>
      <c r="F58" s="31"/>
      <c r="G58" s="31"/>
      <c r="H58" s="30"/>
    </row>
    <row r="59" spans="1:17">
      <c r="A59" s="53"/>
      <c r="B59" s="35"/>
      <c r="C59" s="35"/>
      <c r="D59" s="35"/>
      <c r="E59" s="36"/>
      <c r="F59" s="36"/>
      <c r="G59" s="36"/>
      <c r="H59" s="30"/>
    </row>
    <row r="60" spans="1:17">
      <c r="A60" s="53">
        <v>8115</v>
      </c>
      <c r="B60" s="52" t="s">
        <v>77</v>
      </c>
      <c r="C60" s="35"/>
      <c r="D60" s="35"/>
      <c r="E60" s="36"/>
      <c r="F60" s="34">
        <v>300000</v>
      </c>
      <c r="G60" s="36"/>
      <c r="H60" s="30"/>
    </row>
    <row r="61" spans="1:17" ht="13.5">
      <c r="B61" s="9" t="s">
        <v>13</v>
      </c>
      <c r="C61" s="9"/>
      <c r="D61" s="9"/>
      <c r="E61" s="29">
        <f>SUM(E5:E60)</f>
        <v>6183940</v>
      </c>
      <c r="F61" s="29">
        <f>SUM(F5:F60)</f>
        <v>6940940</v>
      </c>
      <c r="G61" s="29">
        <f>SUM(G5:G60)</f>
        <v>2440479.2799999998</v>
      </c>
      <c r="H61" s="12">
        <f>SUM(G61/F61)</f>
        <v>0.35160645099943233</v>
      </c>
      <c r="I61" s="51"/>
    </row>
    <row r="62" spans="1:17" ht="13.5">
      <c r="B62" s="50"/>
      <c r="F62" s="49">
        <f>SUM(F5:F59)</f>
        <v>6640940</v>
      </c>
      <c r="G62" s="49"/>
      <c r="H62" s="12"/>
    </row>
    <row r="64" spans="1:17" s="9" customFormat="1">
      <c r="I64" s="76"/>
      <c r="J64" s="77"/>
      <c r="K64" s="77"/>
      <c r="L64" s="77"/>
      <c r="M64" s="77"/>
      <c r="N64" s="77"/>
      <c r="O64" s="77"/>
      <c r="P64" s="77"/>
      <c r="Q64" s="77"/>
    </row>
    <row r="65" spans="1:17" s="9" customFormat="1">
      <c r="I65" s="76"/>
      <c r="J65" s="77"/>
      <c r="K65" s="77"/>
      <c r="L65" s="77"/>
      <c r="M65" s="77"/>
      <c r="N65" s="77"/>
      <c r="O65" s="77"/>
      <c r="P65" s="77"/>
      <c r="Q65" s="77"/>
    </row>
    <row r="66" spans="1:17" ht="13.5">
      <c r="B66" s="48" t="s">
        <v>76</v>
      </c>
      <c r="C66" s="7"/>
      <c r="D66" s="7"/>
      <c r="E66" s="47" t="s">
        <v>75</v>
      </c>
      <c r="F66" s="47" t="s">
        <v>74</v>
      </c>
      <c r="G66" s="46" t="s">
        <v>73</v>
      </c>
      <c r="H66" s="45" t="s">
        <v>72</v>
      </c>
      <c r="I66" s="76"/>
      <c r="J66" s="78"/>
      <c r="K66" s="78"/>
      <c r="L66" s="78"/>
      <c r="M66" s="78"/>
      <c r="N66" s="78"/>
      <c r="O66" s="78"/>
      <c r="P66" s="78"/>
      <c r="Q66" s="78"/>
    </row>
    <row r="67" spans="1:17" ht="13.5">
      <c r="B67" s="48"/>
      <c r="C67" s="7"/>
      <c r="D67" s="7"/>
      <c r="E67" s="47"/>
      <c r="F67" s="47"/>
      <c r="G67" s="46"/>
      <c r="H67" s="45"/>
      <c r="I67" s="76"/>
      <c r="J67" s="78"/>
      <c r="K67" s="78"/>
      <c r="L67" s="78"/>
      <c r="M67" s="78"/>
      <c r="N67" s="78"/>
      <c r="O67" s="78"/>
      <c r="P67" s="78"/>
      <c r="Q67" s="78"/>
    </row>
    <row r="68" spans="1:17">
      <c r="A68" s="33" t="s">
        <v>71</v>
      </c>
      <c r="B68" s="44" t="s">
        <v>70</v>
      </c>
      <c r="C68" s="43"/>
      <c r="D68" s="42"/>
      <c r="E68" s="41">
        <v>20000</v>
      </c>
      <c r="F68" s="41">
        <v>20000</v>
      </c>
      <c r="G68" s="40">
        <v>0</v>
      </c>
      <c r="H68" s="37">
        <f t="shared" ref="H68:H98" si="3">SUM(G68/F68)</f>
        <v>0</v>
      </c>
      <c r="I68" s="76"/>
      <c r="J68" s="78"/>
      <c r="K68" s="78"/>
      <c r="L68" s="78"/>
      <c r="M68" s="78"/>
      <c r="N68" s="78"/>
      <c r="O68" s="78"/>
      <c r="P68" s="78"/>
      <c r="Q68" s="78"/>
    </row>
    <row r="69" spans="1:17">
      <c r="A69" s="33" t="s">
        <v>69</v>
      </c>
      <c r="B69" s="38" t="s">
        <v>68</v>
      </c>
      <c r="C69" s="38"/>
      <c r="D69" s="38"/>
      <c r="E69" s="34">
        <v>50000</v>
      </c>
      <c r="F69" s="34">
        <v>50000</v>
      </c>
      <c r="G69" s="34">
        <v>13880</v>
      </c>
      <c r="H69" s="37">
        <f t="shared" si="3"/>
        <v>0.27760000000000001</v>
      </c>
      <c r="I69" s="76"/>
      <c r="J69" s="78"/>
      <c r="K69" s="78"/>
      <c r="L69" s="78"/>
      <c r="M69" s="78"/>
      <c r="N69" s="78"/>
      <c r="O69" s="78"/>
      <c r="P69" s="78"/>
      <c r="Q69" s="78"/>
    </row>
    <row r="70" spans="1:17">
      <c r="A70" s="33" t="s">
        <v>67</v>
      </c>
      <c r="B70" s="32" t="s">
        <v>66</v>
      </c>
      <c r="C70" s="32"/>
      <c r="D70" s="32"/>
      <c r="E70" s="31">
        <v>30000</v>
      </c>
      <c r="F70" s="31">
        <v>30000</v>
      </c>
      <c r="G70" s="31">
        <v>3720</v>
      </c>
      <c r="H70" s="30">
        <f t="shared" si="3"/>
        <v>0.124</v>
      </c>
      <c r="I70" s="76"/>
      <c r="J70" s="78"/>
      <c r="K70" s="78"/>
      <c r="L70" s="78"/>
      <c r="M70" s="78"/>
      <c r="N70" s="78"/>
      <c r="O70" s="78"/>
      <c r="P70" s="78"/>
      <c r="Q70" s="78"/>
    </row>
    <row r="71" spans="1:17">
      <c r="A71" s="33" t="s">
        <v>65</v>
      </c>
      <c r="B71" s="32" t="s">
        <v>64</v>
      </c>
      <c r="C71" s="32"/>
      <c r="D71" s="32"/>
      <c r="E71" s="31">
        <v>400000</v>
      </c>
      <c r="F71" s="31">
        <v>400000</v>
      </c>
      <c r="G71" s="31">
        <v>76326.149999999994</v>
      </c>
      <c r="H71" s="30">
        <f t="shared" si="3"/>
        <v>0.19081537499999998</v>
      </c>
      <c r="I71" s="76"/>
      <c r="J71" s="78"/>
      <c r="K71" s="78"/>
      <c r="L71" s="78"/>
      <c r="M71" s="78"/>
      <c r="N71" s="78"/>
      <c r="O71" s="78"/>
      <c r="P71" s="78"/>
      <c r="Q71" s="78"/>
    </row>
    <row r="72" spans="1:17">
      <c r="A72" s="33" t="s">
        <v>62</v>
      </c>
      <c r="B72" s="32" t="s">
        <v>63</v>
      </c>
      <c r="C72" s="32"/>
      <c r="D72" s="32"/>
      <c r="E72" s="31">
        <v>250000</v>
      </c>
      <c r="F72" s="31">
        <v>250000</v>
      </c>
      <c r="G72" s="31">
        <v>62500</v>
      </c>
      <c r="H72" s="30">
        <f t="shared" si="3"/>
        <v>0.25</v>
      </c>
      <c r="I72" s="76"/>
      <c r="J72" s="78"/>
      <c r="K72" s="78"/>
      <c r="L72" s="78"/>
      <c r="M72" s="78"/>
      <c r="N72" s="78"/>
      <c r="O72" s="78"/>
      <c r="P72" s="78"/>
      <c r="Q72" s="78"/>
    </row>
    <row r="73" spans="1:17">
      <c r="A73" s="33" t="s">
        <v>62</v>
      </c>
      <c r="B73" s="32" t="s">
        <v>61</v>
      </c>
      <c r="C73" s="32"/>
      <c r="D73" s="32"/>
      <c r="E73" s="31">
        <v>60000</v>
      </c>
      <c r="F73" s="31">
        <v>60000</v>
      </c>
      <c r="G73" s="31">
        <v>1000</v>
      </c>
      <c r="H73" s="30">
        <f t="shared" si="3"/>
        <v>1.6666666666666666E-2</v>
      </c>
      <c r="I73" s="79"/>
      <c r="J73" s="78"/>
      <c r="K73" s="78"/>
      <c r="L73" s="78"/>
      <c r="M73" s="78"/>
      <c r="N73" s="78"/>
      <c r="O73" s="78"/>
      <c r="P73" s="78"/>
      <c r="Q73" s="78"/>
    </row>
    <row r="74" spans="1:17">
      <c r="A74" s="33" t="s">
        <v>60</v>
      </c>
      <c r="B74" s="32" t="s">
        <v>59</v>
      </c>
      <c r="C74" s="32"/>
      <c r="D74" s="32"/>
      <c r="E74" s="31">
        <v>10000</v>
      </c>
      <c r="F74" s="31">
        <v>10000</v>
      </c>
      <c r="G74" s="31">
        <v>3428</v>
      </c>
      <c r="H74" s="30">
        <f t="shared" si="3"/>
        <v>0.34279999999999999</v>
      </c>
      <c r="I74" s="79"/>
      <c r="J74" s="78"/>
      <c r="K74" s="78"/>
      <c r="L74" s="78"/>
      <c r="M74" s="78"/>
      <c r="N74" s="78"/>
      <c r="O74" s="78"/>
      <c r="P74" s="78"/>
      <c r="Q74" s="78"/>
    </row>
    <row r="75" spans="1:17">
      <c r="A75" s="33" t="s">
        <v>58</v>
      </c>
      <c r="B75" s="32" t="s">
        <v>57</v>
      </c>
      <c r="C75" s="32"/>
      <c r="D75" s="32"/>
      <c r="E75" s="31">
        <v>25000</v>
      </c>
      <c r="F75" s="31">
        <v>25000</v>
      </c>
      <c r="G75" s="31">
        <v>500</v>
      </c>
      <c r="H75" s="30">
        <f t="shared" si="3"/>
        <v>0.02</v>
      </c>
      <c r="I75" s="79"/>
      <c r="J75" s="78"/>
      <c r="K75" s="78"/>
      <c r="L75" s="78"/>
      <c r="M75" s="78"/>
      <c r="N75" s="78"/>
      <c r="O75" s="78"/>
      <c r="P75" s="78"/>
      <c r="Q75" s="78"/>
    </row>
    <row r="76" spans="1:17">
      <c r="A76" s="33" t="s">
        <v>56</v>
      </c>
      <c r="B76" s="32" t="s">
        <v>55</v>
      </c>
      <c r="C76" s="32"/>
      <c r="D76" s="32"/>
      <c r="E76" s="31">
        <v>1000</v>
      </c>
      <c r="F76" s="31">
        <v>1000</v>
      </c>
      <c r="G76" s="31">
        <v>0</v>
      </c>
      <c r="H76" s="30">
        <f t="shared" si="3"/>
        <v>0</v>
      </c>
      <c r="I76" s="79"/>
      <c r="J76" s="78"/>
      <c r="K76" s="78"/>
      <c r="L76" s="78"/>
      <c r="M76" s="78"/>
      <c r="N76" s="78"/>
      <c r="O76" s="78"/>
      <c r="P76" s="78"/>
      <c r="Q76" s="78"/>
    </row>
    <row r="77" spans="1:17">
      <c r="A77" s="33" t="s">
        <v>54</v>
      </c>
      <c r="B77" s="32" t="s">
        <v>53</v>
      </c>
      <c r="C77" s="32"/>
      <c r="D77" s="32"/>
      <c r="E77" s="31">
        <v>100000</v>
      </c>
      <c r="F77" s="31">
        <v>100000</v>
      </c>
      <c r="G77" s="31">
        <v>33124.199999999997</v>
      </c>
      <c r="H77" s="30">
        <f t="shared" si="3"/>
        <v>0.33124199999999998</v>
      </c>
      <c r="I77" s="79"/>
      <c r="J77" s="78"/>
      <c r="K77" s="78"/>
      <c r="L77" s="78"/>
      <c r="M77" s="78"/>
      <c r="N77" s="78"/>
      <c r="O77" s="78"/>
      <c r="P77" s="78"/>
      <c r="Q77" s="78"/>
    </row>
    <row r="78" spans="1:17">
      <c r="A78" s="33" t="s">
        <v>52</v>
      </c>
      <c r="B78" s="32" t="s">
        <v>51</v>
      </c>
      <c r="C78" s="32"/>
      <c r="D78" s="32"/>
      <c r="E78" s="31">
        <v>50000</v>
      </c>
      <c r="F78" s="31">
        <v>50000</v>
      </c>
      <c r="G78" s="31">
        <v>7000</v>
      </c>
      <c r="H78" s="30">
        <f t="shared" si="3"/>
        <v>0.14000000000000001</v>
      </c>
      <c r="I78" s="79"/>
      <c r="J78" s="78"/>
      <c r="K78" s="78"/>
      <c r="L78" s="78"/>
      <c r="M78" s="78"/>
      <c r="N78" s="78"/>
      <c r="O78" s="78"/>
      <c r="P78" s="78"/>
      <c r="Q78" s="78"/>
    </row>
    <row r="79" spans="1:17">
      <c r="A79" s="33" t="s">
        <v>50</v>
      </c>
      <c r="B79" s="32" t="s">
        <v>49</v>
      </c>
      <c r="C79" s="32"/>
      <c r="D79" s="32"/>
      <c r="E79" s="31">
        <v>1000000</v>
      </c>
      <c r="F79" s="31">
        <v>1300000</v>
      </c>
      <c r="G79" s="31">
        <v>997885.25</v>
      </c>
      <c r="H79" s="30">
        <f t="shared" si="3"/>
        <v>0.76760403846153846</v>
      </c>
      <c r="I79" s="79"/>
      <c r="J79" s="78"/>
      <c r="K79" s="78"/>
      <c r="L79" s="78"/>
      <c r="M79" s="78"/>
      <c r="N79" s="78"/>
      <c r="O79" s="78"/>
      <c r="P79" s="78"/>
      <c r="Q79" s="78"/>
    </row>
    <row r="80" spans="1:17">
      <c r="A80" s="33" t="s">
        <v>48</v>
      </c>
      <c r="B80" s="32" t="s">
        <v>47</v>
      </c>
      <c r="C80" s="32"/>
      <c r="D80" s="32"/>
      <c r="E80" s="31">
        <v>250000</v>
      </c>
      <c r="F80" s="31">
        <v>820000</v>
      </c>
      <c r="G80" s="31">
        <v>519396.6</v>
      </c>
      <c r="H80" s="30">
        <f t="shared" si="3"/>
        <v>0.63341048780487808</v>
      </c>
      <c r="I80" s="79"/>
      <c r="J80" s="78"/>
      <c r="K80" s="78"/>
      <c r="L80" s="78"/>
      <c r="M80" s="78"/>
      <c r="N80" s="78"/>
      <c r="O80" s="78"/>
      <c r="P80" s="78"/>
      <c r="Q80" s="78"/>
    </row>
    <row r="81" spans="1:17">
      <c r="A81" s="33" t="s">
        <v>46</v>
      </c>
      <c r="B81" s="32" t="s">
        <v>45</v>
      </c>
      <c r="C81" s="32"/>
      <c r="D81" s="32"/>
      <c r="E81" s="31">
        <v>400000</v>
      </c>
      <c r="F81" s="31">
        <v>0</v>
      </c>
      <c r="G81" s="31">
        <v>0</v>
      </c>
      <c r="H81" s="30" t="e">
        <f t="shared" si="3"/>
        <v>#DIV/0!</v>
      </c>
      <c r="I81" s="79"/>
      <c r="J81" s="78"/>
      <c r="K81" s="78"/>
      <c r="L81" s="78"/>
      <c r="M81" s="78"/>
      <c r="N81" s="78"/>
      <c r="O81" s="78"/>
      <c r="P81" s="78"/>
      <c r="Q81" s="78"/>
    </row>
    <row r="82" spans="1:17">
      <c r="A82" s="33" t="s">
        <v>44</v>
      </c>
      <c r="B82" s="32" t="s">
        <v>43</v>
      </c>
      <c r="C82" s="32"/>
      <c r="D82" s="32"/>
      <c r="E82" s="31">
        <v>0</v>
      </c>
      <c r="F82" s="31">
        <v>0</v>
      </c>
      <c r="G82" s="31">
        <v>0</v>
      </c>
      <c r="H82" s="30" t="e">
        <f t="shared" si="3"/>
        <v>#DIV/0!</v>
      </c>
      <c r="I82" s="79"/>
      <c r="J82" s="78"/>
      <c r="K82" s="78"/>
      <c r="L82" s="78"/>
      <c r="M82" s="78"/>
      <c r="N82" s="78"/>
      <c r="O82" s="78"/>
      <c r="P82" s="78"/>
      <c r="Q82" s="78"/>
    </row>
    <row r="83" spans="1:17">
      <c r="A83" s="33" t="s">
        <v>42</v>
      </c>
      <c r="B83" s="32" t="s">
        <v>41</v>
      </c>
      <c r="C83" s="32"/>
      <c r="D83" s="32"/>
      <c r="E83" s="31">
        <v>70000</v>
      </c>
      <c r="F83" s="31">
        <v>70000</v>
      </c>
      <c r="G83" s="31">
        <v>30130</v>
      </c>
      <c r="H83" s="30">
        <f t="shared" si="3"/>
        <v>0.43042857142857144</v>
      </c>
      <c r="I83" s="79"/>
      <c r="J83" s="78"/>
      <c r="K83" s="78"/>
      <c r="L83" s="78"/>
      <c r="M83" s="78"/>
      <c r="N83" s="78"/>
      <c r="O83" s="78"/>
      <c r="P83" s="78"/>
      <c r="Q83" s="78"/>
    </row>
    <row r="84" spans="1:17">
      <c r="A84" s="33" t="s">
        <v>40</v>
      </c>
      <c r="B84" s="32" t="s">
        <v>39</v>
      </c>
      <c r="C84" s="32"/>
      <c r="D84" s="32"/>
      <c r="E84" s="31">
        <v>400000</v>
      </c>
      <c r="F84" s="31">
        <v>400000</v>
      </c>
      <c r="G84" s="31">
        <v>154656</v>
      </c>
      <c r="H84" s="30">
        <f t="shared" si="3"/>
        <v>0.38663999999999998</v>
      </c>
      <c r="I84" s="79"/>
      <c r="J84" s="78"/>
      <c r="K84" s="78"/>
      <c r="L84" s="78"/>
      <c r="M84" s="78"/>
      <c r="N84" s="78"/>
      <c r="O84" s="78"/>
      <c r="P84" s="78"/>
      <c r="Q84" s="78"/>
    </row>
    <row r="85" spans="1:17">
      <c r="A85" s="33" t="s">
        <v>141</v>
      </c>
      <c r="B85" s="32" t="s">
        <v>142</v>
      </c>
      <c r="C85" s="32"/>
      <c r="D85" s="32"/>
      <c r="E85" s="31">
        <v>0</v>
      </c>
      <c r="F85" s="31">
        <v>0</v>
      </c>
      <c r="G85" s="31">
        <v>23955</v>
      </c>
      <c r="H85" s="30" t="e">
        <f t="shared" si="3"/>
        <v>#DIV/0!</v>
      </c>
      <c r="I85" s="79"/>
      <c r="J85" s="78"/>
      <c r="K85" s="78"/>
      <c r="L85" s="78"/>
      <c r="M85" s="78"/>
      <c r="N85" s="78"/>
      <c r="O85" s="78"/>
      <c r="P85" s="78"/>
      <c r="Q85" s="78"/>
    </row>
    <row r="86" spans="1:17">
      <c r="A86" s="33" t="s">
        <v>38</v>
      </c>
      <c r="B86" s="32" t="s">
        <v>37</v>
      </c>
      <c r="C86" s="32"/>
      <c r="D86" s="32"/>
      <c r="E86" s="31">
        <v>10000</v>
      </c>
      <c r="F86" s="31">
        <v>10000</v>
      </c>
      <c r="G86" s="31">
        <v>1462</v>
      </c>
      <c r="H86" s="30">
        <f t="shared" si="3"/>
        <v>0.1462</v>
      </c>
      <c r="I86" s="79"/>
      <c r="J86" s="78"/>
      <c r="K86" s="78"/>
      <c r="L86" s="78"/>
      <c r="M86" s="78"/>
      <c r="N86" s="78"/>
      <c r="O86" s="78"/>
      <c r="P86" s="78"/>
      <c r="Q86" s="78"/>
    </row>
    <row r="87" spans="1:17">
      <c r="A87" s="33" t="s">
        <v>36</v>
      </c>
      <c r="B87" s="32" t="s">
        <v>35</v>
      </c>
      <c r="C87" s="32"/>
      <c r="D87" s="32"/>
      <c r="E87" s="31">
        <v>400000</v>
      </c>
      <c r="F87" s="31">
        <v>687000</v>
      </c>
      <c r="G87" s="31">
        <v>63743.41</v>
      </c>
      <c r="H87" s="30">
        <f t="shared" si="3"/>
        <v>9.2785167394468709E-2</v>
      </c>
      <c r="I87" s="79"/>
      <c r="J87" s="78"/>
      <c r="K87" s="78"/>
      <c r="L87" s="78"/>
      <c r="M87" s="78"/>
      <c r="N87" s="78"/>
      <c r="O87" s="78"/>
      <c r="P87" s="78"/>
      <c r="Q87" s="78"/>
    </row>
    <row r="88" spans="1:17">
      <c r="A88" s="33" t="s">
        <v>132</v>
      </c>
      <c r="B88" s="32" t="s">
        <v>34</v>
      </c>
      <c r="C88" s="32"/>
      <c r="D88" s="32"/>
      <c r="E88" s="31">
        <v>10000</v>
      </c>
      <c r="F88" s="31">
        <v>10000</v>
      </c>
      <c r="G88" s="31">
        <v>0</v>
      </c>
      <c r="H88" s="30">
        <f t="shared" si="3"/>
        <v>0</v>
      </c>
      <c r="I88" s="79"/>
      <c r="J88" s="78"/>
      <c r="K88" s="78"/>
      <c r="L88" s="78"/>
      <c r="M88" s="78"/>
      <c r="N88" s="78"/>
      <c r="O88" s="78"/>
      <c r="P88" s="78"/>
      <c r="Q88" s="78"/>
    </row>
    <row r="89" spans="1:17">
      <c r="A89" s="33" t="s">
        <v>33</v>
      </c>
      <c r="B89" s="32" t="s">
        <v>32</v>
      </c>
      <c r="C89" s="32"/>
      <c r="D89" s="32"/>
      <c r="E89" s="31">
        <v>800000</v>
      </c>
      <c r="F89" s="31">
        <v>800000</v>
      </c>
      <c r="G89" s="31">
        <v>359748</v>
      </c>
      <c r="H89" s="30">
        <f t="shared" si="3"/>
        <v>0.449685</v>
      </c>
      <c r="I89" s="79"/>
      <c r="J89" s="78"/>
      <c r="K89" s="78"/>
      <c r="L89" s="78"/>
      <c r="M89" s="78"/>
      <c r="N89" s="78"/>
      <c r="O89" s="78"/>
      <c r="P89" s="78"/>
      <c r="Q89" s="78"/>
    </row>
    <row r="90" spans="1:17">
      <c r="A90" s="33" t="s">
        <v>31</v>
      </c>
      <c r="B90" s="32" t="s">
        <v>30</v>
      </c>
      <c r="C90" s="32"/>
      <c r="D90" s="32"/>
      <c r="E90" s="31">
        <v>0</v>
      </c>
      <c r="F90" s="31">
        <v>0</v>
      </c>
      <c r="G90" s="31">
        <v>0</v>
      </c>
      <c r="H90" s="30" t="e">
        <f t="shared" si="3"/>
        <v>#DIV/0!</v>
      </c>
      <c r="I90" s="79"/>
      <c r="J90" s="78"/>
      <c r="K90" s="78"/>
      <c r="L90" s="78"/>
      <c r="M90" s="78"/>
      <c r="N90" s="78"/>
      <c r="O90" s="78"/>
      <c r="P90" s="78"/>
      <c r="Q90" s="78"/>
    </row>
    <row r="91" spans="1:17">
      <c r="A91" s="33" t="s">
        <v>29</v>
      </c>
      <c r="B91" s="32" t="s">
        <v>28</v>
      </c>
      <c r="C91" s="32"/>
      <c r="D91" s="32"/>
      <c r="E91" s="31">
        <v>0</v>
      </c>
      <c r="F91" s="31">
        <v>0</v>
      </c>
      <c r="G91" s="31">
        <v>0</v>
      </c>
      <c r="H91" s="30" t="e">
        <f t="shared" si="3"/>
        <v>#DIV/0!</v>
      </c>
      <c r="I91" s="79"/>
      <c r="J91" s="78"/>
      <c r="K91" s="78"/>
      <c r="L91" s="78"/>
      <c r="M91" s="78"/>
      <c r="N91" s="78"/>
      <c r="O91" s="78"/>
      <c r="P91" s="78"/>
      <c r="Q91" s="78"/>
    </row>
    <row r="92" spans="1:17">
      <c r="A92" s="33" t="s">
        <v>27</v>
      </c>
      <c r="B92" s="32" t="s">
        <v>26</v>
      </c>
      <c r="C92" s="32"/>
      <c r="D92" s="32"/>
      <c r="E92" s="31">
        <v>1772940</v>
      </c>
      <c r="F92" s="31">
        <v>1712940</v>
      </c>
      <c r="G92" s="31">
        <v>750521.04</v>
      </c>
      <c r="H92" s="30">
        <f t="shared" si="3"/>
        <v>0.43814788609058114</v>
      </c>
      <c r="I92" s="79"/>
      <c r="J92" s="78"/>
      <c r="K92" s="78"/>
      <c r="L92" s="78"/>
      <c r="M92" s="78"/>
      <c r="N92" s="78"/>
      <c r="O92" s="78"/>
      <c r="P92" s="78"/>
      <c r="Q92" s="78"/>
    </row>
    <row r="93" spans="1:17">
      <c r="A93" s="33" t="s">
        <v>25</v>
      </c>
      <c r="B93" s="32" t="s">
        <v>24</v>
      </c>
      <c r="C93" s="32"/>
      <c r="D93" s="32"/>
      <c r="E93" s="31">
        <v>15000</v>
      </c>
      <c r="F93" s="31">
        <v>15000</v>
      </c>
      <c r="G93" s="31">
        <v>4294.2</v>
      </c>
      <c r="H93" s="30">
        <f t="shared" si="3"/>
        <v>0.28627999999999998</v>
      </c>
      <c r="I93" s="79"/>
      <c r="J93" s="78"/>
      <c r="K93" s="78"/>
      <c r="L93" s="78"/>
      <c r="M93" s="78"/>
      <c r="N93" s="78"/>
      <c r="O93" s="78"/>
      <c r="P93" s="78"/>
      <c r="Q93" s="78"/>
    </row>
    <row r="94" spans="1:17">
      <c r="A94" s="33" t="s">
        <v>133</v>
      </c>
      <c r="B94" s="32" t="s">
        <v>134</v>
      </c>
      <c r="C94" s="32"/>
      <c r="D94" s="32"/>
      <c r="E94" s="31">
        <v>0</v>
      </c>
      <c r="F94" s="31">
        <v>60000</v>
      </c>
      <c r="G94" s="31">
        <v>32493</v>
      </c>
      <c r="H94" s="30">
        <f t="shared" si="3"/>
        <v>0.54154999999999998</v>
      </c>
      <c r="I94" s="79"/>
      <c r="J94" s="78"/>
      <c r="K94" s="78"/>
      <c r="L94" s="78"/>
      <c r="M94" s="78"/>
      <c r="N94" s="78"/>
      <c r="O94" s="78"/>
      <c r="P94" s="78"/>
      <c r="Q94" s="78"/>
    </row>
    <row r="95" spans="1:17">
      <c r="A95" s="33" t="s">
        <v>23</v>
      </c>
      <c r="B95" s="32" t="s">
        <v>22</v>
      </c>
      <c r="C95" s="32"/>
      <c r="D95" s="32"/>
      <c r="E95" s="31">
        <v>60000</v>
      </c>
      <c r="F95" s="31">
        <v>60000</v>
      </c>
      <c r="G95" s="31">
        <v>25849</v>
      </c>
      <c r="H95" s="30">
        <f t="shared" si="3"/>
        <v>0.43081666666666668</v>
      </c>
      <c r="I95" s="79"/>
      <c r="J95" s="78"/>
      <c r="K95" s="78"/>
      <c r="L95" s="78"/>
      <c r="M95" s="78"/>
      <c r="N95" s="78"/>
      <c r="O95" s="78"/>
      <c r="P95" s="78"/>
      <c r="Q95" s="78"/>
    </row>
    <row r="96" spans="1:17">
      <c r="A96" s="33" t="s">
        <v>21</v>
      </c>
      <c r="B96" s="32" t="s">
        <v>20</v>
      </c>
      <c r="C96" s="32"/>
      <c r="D96" s="32"/>
      <c r="E96" s="31">
        <v>0</v>
      </c>
      <c r="F96" s="31">
        <v>0</v>
      </c>
      <c r="G96" s="31">
        <v>0</v>
      </c>
      <c r="H96" s="30" t="e">
        <f t="shared" si="3"/>
        <v>#DIV/0!</v>
      </c>
      <c r="I96" s="79"/>
      <c r="J96" s="78"/>
      <c r="K96" s="78"/>
      <c r="L96" s="78"/>
      <c r="M96" s="78"/>
      <c r="N96" s="78"/>
      <c r="O96" s="78"/>
      <c r="P96" s="78"/>
      <c r="Q96" s="78"/>
    </row>
    <row r="97" spans="1:17">
      <c r="A97" s="33" t="s">
        <v>19</v>
      </c>
      <c r="B97" s="32" t="s">
        <v>18</v>
      </c>
      <c r="C97" s="35"/>
      <c r="D97" s="35"/>
      <c r="E97" s="36">
        <v>0</v>
      </c>
      <c r="F97" s="34">
        <v>0</v>
      </c>
      <c r="G97" s="31">
        <v>8488</v>
      </c>
      <c r="H97" s="30" t="e">
        <f t="shared" si="3"/>
        <v>#DIV/0!</v>
      </c>
      <c r="I97" s="79"/>
      <c r="J97" s="78"/>
      <c r="K97" s="78"/>
      <c r="L97" s="78"/>
      <c r="M97" s="78"/>
      <c r="N97" s="78"/>
      <c r="O97" s="78"/>
      <c r="P97" s="78"/>
      <c r="Q97" s="78"/>
    </row>
    <row r="98" spans="1:17">
      <c r="A98" s="33" t="s">
        <v>17</v>
      </c>
      <c r="B98" s="32" t="s">
        <v>16</v>
      </c>
      <c r="C98" s="35"/>
      <c r="D98" s="35"/>
      <c r="E98" s="34">
        <v>0</v>
      </c>
      <c r="F98" s="34">
        <v>0</v>
      </c>
      <c r="G98" s="31">
        <v>0</v>
      </c>
      <c r="H98" s="30" t="e">
        <f t="shared" si="3"/>
        <v>#DIV/0!</v>
      </c>
      <c r="I98" s="79"/>
      <c r="J98" s="78"/>
      <c r="K98" s="78"/>
      <c r="L98" s="78"/>
      <c r="M98" s="78"/>
      <c r="N98" s="78"/>
      <c r="O98" s="78"/>
      <c r="P98" s="78"/>
      <c r="Q98" s="78"/>
    </row>
    <row r="99" spans="1:17">
      <c r="A99" s="33" t="s">
        <v>15</v>
      </c>
      <c r="B99" s="32" t="s">
        <v>14</v>
      </c>
      <c r="C99" s="32"/>
      <c r="D99" s="32"/>
      <c r="E99" s="31">
        <v>0</v>
      </c>
      <c r="F99" s="31">
        <v>0</v>
      </c>
      <c r="G99" s="31">
        <v>0</v>
      </c>
      <c r="H99" s="30">
        <v>0</v>
      </c>
      <c r="I99" s="79"/>
      <c r="J99" s="78"/>
      <c r="K99" s="78"/>
      <c r="L99" s="78"/>
      <c r="M99" s="78"/>
      <c r="N99" s="78"/>
      <c r="O99" s="78"/>
      <c r="P99" s="78"/>
      <c r="Q99" s="78"/>
    </row>
    <row r="100" spans="1:17" ht="13.5">
      <c r="A100" s="18"/>
      <c r="B100" s="26" t="s">
        <v>13</v>
      </c>
      <c r="C100" s="26"/>
      <c r="D100" s="26"/>
      <c r="E100" s="29">
        <f>SUM(E68:E99)</f>
        <v>6183940</v>
      </c>
      <c r="F100" s="29">
        <f>SUM(F68:F99)</f>
        <v>6940940</v>
      </c>
      <c r="G100" s="29">
        <f>SUM(G68:G99)</f>
        <v>3174099.8500000006</v>
      </c>
      <c r="H100" s="12">
        <f>SUM(G100/F100)</f>
        <v>0.4573011508527664</v>
      </c>
      <c r="I100" s="79"/>
      <c r="J100" s="78"/>
      <c r="K100" s="78"/>
      <c r="L100" s="78"/>
      <c r="M100" s="78"/>
      <c r="N100" s="78"/>
      <c r="O100" s="78"/>
      <c r="P100" s="78"/>
      <c r="Q100" s="78"/>
    </row>
    <row r="101" spans="1:17">
      <c r="A101" s="18"/>
      <c r="B101" s="7"/>
      <c r="C101" s="7"/>
      <c r="D101" s="7"/>
      <c r="E101" s="6"/>
      <c r="F101" s="6"/>
      <c r="G101" s="6"/>
      <c r="I101" s="79"/>
      <c r="J101" s="78"/>
      <c r="K101" s="78"/>
      <c r="L101" s="78"/>
      <c r="M101" s="78"/>
      <c r="N101" s="78"/>
      <c r="O101" s="78"/>
      <c r="P101" s="78"/>
      <c r="Q101" s="78"/>
    </row>
    <row r="102" spans="1:17">
      <c r="I102" s="79"/>
      <c r="J102" s="78"/>
      <c r="K102" s="78"/>
      <c r="L102" s="78"/>
      <c r="M102" s="78"/>
      <c r="N102" s="78"/>
      <c r="O102" s="78"/>
      <c r="P102" s="78"/>
      <c r="Q102" s="78"/>
    </row>
    <row r="103" spans="1:17">
      <c r="A103" s="18"/>
      <c r="B103" s="9" t="s">
        <v>12</v>
      </c>
      <c r="G103" s="28">
        <f>SUM(G61)</f>
        <v>2440479.2799999998</v>
      </c>
      <c r="I103" s="5"/>
    </row>
    <row r="104" spans="1:17">
      <c r="A104" s="18"/>
      <c r="B104" s="9" t="s">
        <v>11</v>
      </c>
      <c r="G104" s="28">
        <f>SUM(G100)</f>
        <v>3174099.8500000006</v>
      </c>
      <c r="I104" s="5"/>
    </row>
    <row r="105" spans="1:17">
      <c r="A105" s="18"/>
      <c r="I105" s="5"/>
    </row>
    <row r="106" spans="1:17">
      <c r="A106" s="18"/>
      <c r="B106" s="9" t="s">
        <v>10</v>
      </c>
      <c r="G106" s="73">
        <f>SUM(G103-G104)</f>
        <v>-733620.57000000076</v>
      </c>
      <c r="I106" s="5"/>
    </row>
    <row r="107" spans="1:17" ht="13.5">
      <c r="A107" s="27"/>
      <c r="B107" s="26" t="s">
        <v>135</v>
      </c>
      <c r="C107" s="26"/>
      <c r="D107" s="26"/>
      <c r="E107" s="25"/>
      <c r="F107" s="25"/>
      <c r="G107" s="74">
        <v>89166</v>
      </c>
      <c r="I107" s="5"/>
    </row>
    <row r="108" spans="1:17" ht="13.5">
      <c r="A108" s="27"/>
      <c r="B108" s="26" t="s">
        <v>136</v>
      </c>
      <c r="C108" s="26"/>
      <c r="D108" s="26"/>
      <c r="E108" s="25"/>
      <c r="F108" s="25"/>
      <c r="G108" s="74">
        <v>-28488.240000000002</v>
      </c>
      <c r="I108" s="5"/>
    </row>
    <row r="109" spans="1:17" ht="13.5">
      <c r="A109" s="18"/>
      <c r="B109" s="21" t="s">
        <v>131</v>
      </c>
      <c r="C109" s="21"/>
      <c r="D109" s="21"/>
      <c r="E109" s="24"/>
      <c r="F109" s="23"/>
      <c r="G109" s="75">
        <v>1450427.07</v>
      </c>
      <c r="I109" s="5"/>
    </row>
    <row r="110" spans="1:17" ht="13.5">
      <c r="A110" s="18"/>
      <c r="B110" s="64" t="s">
        <v>137</v>
      </c>
      <c r="C110" s="65"/>
      <c r="D110" s="65"/>
      <c r="E110" s="66"/>
      <c r="F110" s="66"/>
      <c r="G110" s="67">
        <f>SUM(G106:G109)</f>
        <v>777484.25999999931</v>
      </c>
      <c r="I110" s="10"/>
    </row>
    <row r="111" spans="1:17" ht="15.75">
      <c r="A111" s="18"/>
      <c r="B111" s="21" t="s">
        <v>8</v>
      </c>
      <c r="C111" s="15"/>
      <c r="D111" s="15"/>
      <c r="E111" s="20"/>
      <c r="F111" s="20"/>
      <c r="G111" s="19">
        <v>451801.3</v>
      </c>
      <c r="I111" s="5"/>
      <c r="J111" s="22"/>
    </row>
    <row r="112" spans="1:17" ht="15.75">
      <c r="A112" s="18"/>
      <c r="B112" s="21" t="s">
        <v>7</v>
      </c>
      <c r="C112" s="15"/>
      <c r="D112" s="15"/>
      <c r="E112" s="20"/>
      <c r="F112" s="62"/>
      <c r="G112" s="19">
        <v>325682.96000000002</v>
      </c>
      <c r="I112" s="5"/>
    </row>
    <row r="113" spans="1:10" ht="15.75">
      <c r="A113" s="18"/>
      <c r="B113" s="68" t="s">
        <v>138</v>
      </c>
      <c r="C113" s="69"/>
      <c r="D113" s="69"/>
      <c r="E113" s="70"/>
      <c r="F113" s="71"/>
      <c r="G113" s="72">
        <f>SUM(G111:G112)</f>
        <v>777484.26</v>
      </c>
      <c r="I113" s="5"/>
    </row>
    <row r="114" spans="1:10" ht="13.5">
      <c r="A114" s="18"/>
      <c r="B114" s="21" t="s">
        <v>9</v>
      </c>
      <c r="C114" s="21"/>
      <c r="D114" s="21"/>
      <c r="E114" s="24"/>
      <c r="F114" s="24"/>
      <c r="G114" s="23">
        <v>98724.52</v>
      </c>
      <c r="I114" s="5"/>
    </row>
    <row r="115" spans="1:10" ht="15.75">
      <c r="A115" s="18"/>
      <c r="B115" s="17" t="s">
        <v>6</v>
      </c>
      <c r="C115" s="7"/>
      <c r="D115" s="7"/>
      <c r="E115" s="6"/>
      <c r="F115" s="6"/>
      <c r="G115" s="16">
        <f>SUM(G111:G114)-G113</f>
        <v>876208.78</v>
      </c>
      <c r="I115" s="5"/>
    </row>
    <row r="116" spans="1:10" ht="20.25">
      <c r="B116" s="15"/>
      <c r="E116" s="14"/>
      <c r="F116" s="63"/>
      <c r="G116" s="13"/>
      <c r="I116" s="5"/>
      <c r="J116" s="9"/>
    </row>
    <row r="117" spans="1:10" ht="13.5">
      <c r="A117" s="9"/>
      <c r="B117" s="9"/>
      <c r="C117" s="9"/>
      <c r="D117" s="9"/>
      <c r="E117" s="9"/>
      <c r="F117" s="9"/>
      <c r="G117" s="6"/>
      <c r="H117" s="12"/>
    </row>
    <row r="118" spans="1:10">
      <c r="A118" s="4" t="s">
        <v>5</v>
      </c>
      <c r="B118" s="7" t="s">
        <v>4</v>
      </c>
      <c r="C118" s="7"/>
      <c r="D118" s="7"/>
      <c r="E118" s="6"/>
      <c r="F118" s="6"/>
      <c r="G118" s="6"/>
    </row>
    <row r="119" spans="1:10">
      <c r="A119" s="4" t="s">
        <v>3</v>
      </c>
      <c r="B119" s="11">
        <f ca="1">TODAY()</f>
        <v>42689</v>
      </c>
      <c r="C119" s="7"/>
      <c r="D119" s="7"/>
      <c r="E119" s="6"/>
      <c r="F119" s="6"/>
      <c r="G119" s="6"/>
    </row>
    <row r="120" spans="1:10" ht="13.5">
      <c r="B120" s="8" t="s">
        <v>2</v>
      </c>
      <c r="C120" s="7"/>
      <c r="D120" s="7"/>
      <c r="E120" s="6"/>
      <c r="F120" s="6"/>
      <c r="G120" s="6"/>
    </row>
    <row r="121" spans="1:10" s="9" customFormat="1" ht="13.5">
      <c r="A121" s="4"/>
      <c r="B121"/>
      <c r="C121" s="7"/>
      <c r="D121" s="7"/>
      <c r="E121" s="6"/>
      <c r="F121" s="6"/>
      <c r="G121" s="6"/>
      <c r="H121" s="2"/>
      <c r="I121" s="10"/>
    </row>
    <row r="122" spans="1:10" ht="13.5">
      <c r="B122" s="8" t="s">
        <v>1</v>
      </c>
      <c r="C122" s="7"/>
      <c r="D122" s="7"/>
      <c r="E122" s="6"/>
      <c r="F122" s="6"/>
      <c r="G122" s="6"/>
      <c r="I122" s="5"/>
    </row>
    <row r="123" spans="1:10" ht="13.5">
      <c r="B123" s="8" t="s">
        <v>0</v>
      </c>
      <c r="C123" s="7"/>
      <c r="D123" s="7"/>
      <c r="E123" s="6"/>
      <c r="F123" s="6"/>
      <c r="G123" s="6"/>
      <c r="I123" s="5"/>
    </row>
    <row r="124" spans="1:10">
      <c r="I124" s="5"/>
    </row>
    <row r="125" spans="1:10">
      <c r="I125" s="5"/>
    </row>
    <row r="126" spans="1:10">
      <c r="I126" s="5"/>
    </row>
    <row r="127" spans="1:10">
      <c r="I127" s="5"/>
    </row>
    <row r="128" spans="1:10">
      <c r="I128" s="5"/>
    </row>
    <row r="129" spans="1:9">
      <c r="I129" s="5"/>
    </row>
    <row r="130" spans="1:9">
      <c r="I130" s="5"/>
    </row>
    <row r="131" spans="1:9">
      <c r="I131" s="5"/>
    </row>
    <row r="132" spans="1:9">
      <c r="C132" s="7"/>
      <c r="D132" s="7"/>
      <c r="E132" s="6"/>
      <c r="F132" s="6"/>
      <c r="G132" s="6"/>
      <c r="I132" s="5"/>
    </row>
    <row r="133" spans="1:9">
      <c r="B133" s="7"/>
      <c r="C133" s="7"/>
      <c r="D133" s="7"/>
      <c r="E133" s="6"/>
      <c r="F133" s="6"/>
      <c r="G133" s="6"/>
      <c r="I133" s="5"/>
    </row>
    <row r="134" spans="1:9">
      <c r="A134"/>
      <c r="I134" s="5"/>
    </row>
    <row r="135" spans="1:9">
      <c r="A135"/>
      <c r="I135" s="5"/>
    </row>
    <row r="136" spans="1:9">
      <c r="A136"/>
      <c r="I136" s="5"/>
    </row>
    <row r="137" spans="1:9">
      <c r="A137"/>
      <c r="I137" s="5"/>
    </row>
    <row r="138" spans="1:9">
      <c r="A138"/>
      <c r="I138" s="5"/>
    </row>
    <row r="139" spans="1:9">
      <c r="A139"/>
      <c r="B139" s="7"/>
      <c r="C139" s="7"/>
      <c r="D139" s="7"/>
      <c r="E139" s="6"/>
      <c r="F139" s="6"/>
      <c r="G139" s="6"/>
      <c r="I139" s="5"/>
    </row>
    <row r="140" spans="1:9">
      <c r="A140"/>
      <c r="B140" s="7"/>
      <c r="C140" s="7"/>
      <c r="D140" s="7"/>
      <c r="E140" s="6"/>
      <c r="F140" s="6"/>
      <c r="G140" s="6"/>
      <c r="I140" s="5"/>
    </row>
  </sheetData>
  <sheetProtection password="C60E" sheet="1" objects="1" scenarios="1"/>
  <pageMargins left="0.23622047244094491" right="0.23622047244094491" top="0.35433070866141736" bottom="0.35433070866141736" header="0.11811023622047245" footer="0.11811023622047245"/>
  <pageSetup paperSize="9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8"/>
  <sheetViews>
    <sheetView topLeftCell="A76" zoomScaleNormal="100" workbookViewId="0">
      <selection activeCell="L103" sqref="L103"/>
    </sheetView>
  </sheetViews>
  <sheetFormatPr defaultRowHeight="12.75"/>
  <cols>
    <col min="1" max="1" width="9.140625" style="4"/>
    <col min="5" max="5" width="16.5703125" style="3" bestFit="1" customWidth="1"/>
    <col min="6" max="6" width="17.140625" style="3" bestFit="1" customWidth="1"/>
    <col min="7" max="7" width="20.140625" style="3" bestFit="1" customWidth="1"/>
    <col min="8" max="8" width="9.28515625" style="2" bestFit="1" customWidth="1"/>
    <col min="9" max="9" width="9.140625" style="1"/>
    <col min="10" max="10" width="14.7109375" bestFit="1" customWidth="1"/>
  </cols>
  <sheetData>
    <row r="1" spans="1:9" ht="25.5">
      <c r="B1" s="7"/>
      <c r="C1" s="7"/>
      <c r="D1" s="61" t="s">
        <v>130</v>
      </c>
      <c r="E1" s="6"/>
      <c r="F1" s="6"/>
      <c r="G1" s="6"/>
      <c r="I1" s="5"/>
    </row>
    <row r="2" spans="1:9">
      <c r="B2" s="7"/>
      <c r="C2" s="7"/>
      <c r="D2" s="7"/>
      <c r="E2" s="6"/>
      <c r="F2" s="6"/>
      <c r="G2" s="6"/>
      <c r="I2" s="5"/>
    </row>
    <row r="3" spans="1:9" ht="13.5">
      <c r="B3" s="48" t="s">
        <v>12</v>
      </c>
      <c r="C3" s="7"/>
      <c r="D3" s="7"/>
      <c r="E3" s="47" t="s">
        <v>75</v>
      </c>
      <c r="F3" s="47" t="s">
        <v>74</v>
      </c>
      <c r="G3" s="46" t="s">
        <v>73</v>
      </c>
      <c r="H3" s="45" t="s">
        <v>72</v>
      </c>
    </row>
    <row r="4" spans="1:9">
      <c r="B4" s="7"/>
      <c r="C4" s="7"/>
      <c r="D4" s="7"/>
      <c r="E4" s="6"/>
      <c r="F4" s="6"/>
      <c r="G4" s="6"/>
      <c r="I4" s="5"/>
    </row>
    <row r="5" spans="1:9">
      <c r="A5" s="53">
        <v>1111</v>
      </c>
      <c r="B5" s="32" t="s">
        <v>129</v>
      </c>
      <c r="C5" s="32"/>
      <c r="D5" s="32"/>
      <c r="E5" s="31">
        <v>850000</v>
      </c>
      <c r="F5" s="31">
        <v>850000</v>
      </c>
      <c r="G5" s="31">
        <v>248678.77</v>
      </c>
      <c r="H5" s="60">
        <f t="shared" ref="H5:H15" si="0">SUM(G5/F5)</f>
        <v>0.2925632588235294</v>
      </c>
      <c r="I5" s="5"/>
    </row>
    <row r="6" spans="1:9">
      <c r="A6" s="53">
        <v>1112</v>
      </c>
      <c r="B6" s="32" t="s">
        <v>128</v>
      </c>
      <c r="C6" s="32"/>
      <c r="D6" s="32"/>
      <c r="E6" s="31">
        <v>10000</v>
      </c>
      <c r="F6" s="31">
        <v>10000</v>
      </c>
      <c r="G6" s="31">
        <v>4678.41</v>
      </c>
      <c r="H6" s="30">
        <f t="shared" si="0"/>
        <v>0.46784100000000001</v>
      </c>
      <c r="I6" s="5"/>
    </row>
    <row r="7" spans="1:9">
      <c r="A7" s="53">
        <v>1113</v>
      </c>
      <c r="B7" s="32" t="s">
        <v>127</v>
      </c>
      <c r="C7" s="32"/>
      <c r="D7" s="32"/>
      <c r="E7" s="31">
        <v>100000</v>
      </c>
      <c r="F7" s="31">
        <v>100000</v>
      </c>
      <c r="G7" s="31">
        <v>26616.55</v>
      </c>
      <c r="H7" s="30">
        <f t="shared" si="0"/>
        <v>0.2661655</v>
      </c>
      <c r="I7" s="5"/>
    </row>
    <row r="8" spans="1:9">
      <c r="A8" s="53">
        <v>1121</v>
      </c>
      <c r="B8" s="32" t="s">
        <v>126</v>
      </c>
      <c r="C8" s="32"/>
      <c r="D8" s="32"/>
      <c r="E8" s="31">
        <v>1000000</v>
      </c>
      <c r="F8" s="31">
        <v>1000000</v>
      </c>
      <c r="G8" s="31">
        <v>222520.44</v>
      </c>
      <c r="H8" s="30">
        <f t="shared" si="0"/>
        <v>0.22252044000000001</v>
      </c>
      <c r="I8" s="5"/>
    </row>
    <row r="9" spans="1:9">
      <c r="A9" s="53">
        <v>1122</v>
      </c>
      <c r="B9" s="32" t="s">
        <v>125</v>
      </c>
      <c r="C9" s="32"/>
      <c r="D9" s="32"/>
      <c r="E9" s="31">
        <v>0</v>
      </c>
      <c r="F9" s="31">
        <v>0</v>
      </c>
      <c r="G9" s="31">
        <v>0</v>
      </c>
      <c r="H9" s="30" t="e">
        <f t="shared" si="0"/>
        <v>#DIV/0!</v>
      </c>
      <c r="I9" s="5"/>
    </row>
    <row r="10" spans="1:9">
      <c r="A10" s="53">
        <v>1211</v>
      </c>
      <c r="B10" s="32" t="s">
        <v>124</v>
      </c>
      <c r="C10" s="32"/>
      <c r="D10" s="32"/>
      <c r="E10" s="31">
        <v>1775000</v>
      </c>
      <c r="F10" s="31">
        <v>1775000</v>
      </c>
      <c r="G10" s="31">
        <v>478941.77</v>
      </c>
      <c r="H10" s="30">
        <f t="shared" si="0"/>
        <v>0.26982634929577465</v>
      </c>
      <c r="I10" s="5"/>
    </row>
    <row r="11" spans="1:9">
      <c r="A11" s="53">
        <v>1334</v>
      </c>
      <c r="B11" s="32" t="s">
        <v>123</v>
      </c>
      <c r="C11" s="32"/>
      <c r="D11" s="32"/>
      <c r="E11" s="31">
        <v>23740</v>
      </c>
      <c r="F11" s="31">
        <v>23740</v>
      </c>
      <c r="G11" s="31">
        <v>23740</v>
      </c>
      <c r="H11" s="30">
        <f t="shared" si="0"/>
        <v>1</v>
      </c>
      <c r="I11" s="5"/>
    </row>
    <row r="12" spans="1:9">
      <c r="A12" s="53">
        <v>1340</v>
      </c>
      <c r="B12" s="32" t="s">
        <v>122</v>
      </c>
      <c r="C12" s="32"/>
      <c r="D12" s="32"/>
      <c r="E12" s="31">
        <v>150000</v>
      </c>
      <c r="F12" s="31">
        <v>150000</v>
      </c>
      <c r="G12" s="31">
        <v>30592</v>
      </c>
      <c r="H12" s="30">
        <f t="shared" si="0"/>
        <v>0.20394666666666666</v>
      </c>
      <c r="I12" s="5"/>
    </row>
    <row r="13" spans="1:9">
      <c r="A13" s="53">
        <v>1341</v>
      </c>
      <c r="B13" s="32" t="s">
        <v>121</v>
      </c>
      <c r="C13" s="32"/>
      <c r="D13" s="32"/>
      <c r="E13" s="31">
        <v>6000</v>
      </c>
      <c r="F13" s="31">
        <v>6000</v>
      </c>
      <c r="G13" s="31">
        <v>2950</v>
      </c>
      <c r="H13" s="30">
        <f t="shared" si="0"/>
        <v>0.49166666666666664</v>
      </c>
      <c r="I13" s="5"/>
    </row>
    <row r="14" spans="1:9">
      <c r="A14" s="53">
        <v>1344</v>
      </c>
      <c r="B14" s="32" t="s">
        <v>120</v>
      </c>
      <c r="C14" s="32"/>
      <c r="D14" s="32"/>
      <c r="E14" s="31">
        <v>0</v>
      </c>
      <c r="F14" s="31">
        <v>0</v>
      </c>
      <c r="G14" s="31">
        <v>0</v>
      </c>
      <c r="H14" s="30" t="e">
        <f t="shared" si="0"/>
        <v>#DIV/0!</v>
      </c>
      <c r="I14" s="5"/>
    </row>
    <row r="15" spans="1:9">
      <c r="A15" s="53">
        <v>1347</v>
      </c>
      <c r="B15" s="32" t="s">
        <v>119</v>
      </c>
      <c r="C15" s="32"/>
      <c r="D15" s="32"/>
      <c r="E15" s="31">
        <v>0</v>
      </c>
      <c r="F15" s="31">
        <v>0</v>
      </c>
      <c r="G15" s="31">
        <v>0</v>
      </c>
      <c r="H15" s="30" t="e">
        <f t="shared" si="0"/>
        <v>#DIV/0!</v>
      </c>
      <c r="I15" s="5"/>
    </row>
    <row r="16" spans="1:9">
      <c r="A16" s="53">
        <v>1351</v>
      </c>
      <c r="B16" s="32" t="s">
        <v>118</v>
      </c>
      <c r="C16" s="32"/>
      <c r="D16" s="32"/>
      <c r="E16" s="31">
        <v>14000</v>
      </c>
      <c r="F16" s="31">
        <v>14000</v>
      </c>
      <c r="G16" s="31">
        <v>4997.1899999999996</v>
      </c>
      <c r="H16" s="30">
        <v>0</v>
      </c>
      <c r="I16" s="5"/>
    </row>
    <row r="17" spans="1:9">
      <c r="A17" s="53">
        <v>1361</v>
      </c>
      <c r="B17" s="32" t="s">
        <v>117</v>
      </c>
      <c r="C17" s="32"/>
      <c r="D17" s="32"/>
      <c r="E17" s="59">
        <v>0</v>
      </c>
      <c r="F17" s="58">
        <v>0</v>
      </c>
      <c r="G17" s="57">
        <v>750</v>
      </c>
      <c r="H17" s="30">
        <v>0</v>
      </c>
      <c r="I17" s="5"/>
    </row>
    <row r="18" spans="1:9">
      <c r="A18" s="53">
        <v>1511</v>
      </c>
      <c r="B18" s="32" t="s">
        <v>116</v>
      </c>
      <c r="C18" s="32"/>
      <c r="D18" s="32"/>
      <c r="E18" s="31">
        <v>800000</v>
      </c>
      <c r="F18" s="31">
        <v>800000</v>
      </c>
      <c r="G18" s="31">
        <v>26943.23</v>
      </c>
      <c r="H18" s="30">
        <f t="shared" ref="H18:H33" si="1">SUM(G18/F18)</f>
        <v>3.3679037500000002E-2</v>
      </c>
      <c r="I18" s="5"/>
    </row>
    <row r="19" spans="1:9">
      <c r="A19" s="53">
        <v>2460</v>
      </c>
      <c r="B19" s="32" t="s">
        <v>115</v>
      </c>
      <c r="C19" s="32"/>
      <c r="D19" s="32"/>
      <c r="E19" s="31">
        <v>0</v>
      </c>
      <c r="F19" s="31">
        <v>0</v>
      </c>
      <c r="G19" s="31">
        <v>6000</v>
      </c>
      <c r="H19" s="30" t="e">
        <f t="shared" si="1"/>
        <v>#DIV/0!</v>
      </c>
      <c r="I19" s="5"/>
    </row>
    <row r="20" spans="1:9">
      <c r="A20" s="53">
        <v>4111</v>
      </c>
      <c r="B20" s="32" t="s">
        <v>114</v>
      </c>
      <c r="C20" s="32"/>
      <c r="D20" s="32"/>
      <c r="E20" s="31">
        <v>0</v>
      </c>
      <c r="F20" s="31">
        <v>0</v>
      </c>
      <c r="G20" s="31">
        <v>0</v>
      </c>
      <c r="H20" s="30" t="e">
        <f t="shared" si="1"/>
        <v>#DIV/0!</v>
      </c>
      <c r="I20" s="5"/>
    </row>
    <row r="21" spans="1:9">
      <c r="A21" s="53">
        <v>4112</v>
      </c>
      <c r="B21" s="32" t="s">
        <v>113</v>
      </c>
      <c r="C21" s="32"/>
      <c r="D21" s="32"/>
      <c r="E21" s="31">
        <v>61900</v>
      </c>
      <c r="F21" s="31">
        <v>61900</v>
      </c>
      <c r="G21" s="31">
        <v>15456</v>
      </c>
      <c r="H21" s="30">
        <f t="shared" si="1"/>
        <v>0.24969305331179323</v>
      </c>
      <c r="I21" s="5"/>
    </row>
    <row r="22" spans="1:9">
      <c r="A22" s="53">
        <v>4113</v>
      </c>
      <c r="B22" s="32" t="s">
        <v>112</v>
      </c>
      <c r="C22" s="32"/>
      <c r="D22" s="32"/>
      <c r="E22" s="31">
        <v>0</v>
      </c>
      <c r="F22" s="31">
        <v>0</v>
      </c>
      <c r="G22" s="31">
        <v>0</v>
      </c>
      <c r="H22" s="30" t="e">
        <f t="shared" si="1"/>
        <v>#DIV/0!</v>
      </c>
      <c r="I22" s="5"/>
    </row>
    <row r="23" spans="1:9">
      <c r="A23" s="53">
        <v>4116</v>
      </c>
      <c r="B23" s="32" t="s">
        <v>111</v>
      </c>
      <c r="C23" s="32"/>
      <c r="D23" s="32"/>
      <c r="E23" s="31">
        <v>0</v>
      </c>
      <c r="F23" s="31">
        <v>0</v>
      </c>
      <c r="G23" s="31">
        <v>0</v>
      </c>
      <c r="H23" s="30" t="e">
        <f t="shared" si="1"/>
        <v>#DIV/0!</v>
      </c>
    </row>
    <row r="24" spans="1:9" hidden="1">
      <c r="A24" s="53"/>
      <c r="B24" s="32"/>
      <c r="C24" s="32"/>
      <c r="D24" s="32"/>
      <c r="E24" s="31"/>
      <c r="F24" s="31"/>
      <c r="G24" s="31"/>
      <c r="H24" s="30" t="e">
        <f t="shared" si="1"/>
        <v>#DIV/0!</v>
      </c>
    </row>
    <row r="25" spans="1:9">
      <c r="A25" s="56" t="s">
        <v>110</v>
      </c>
      <c r="B25" s="32" t="s">
        <v>109</v>
      </c>
      <c r="C25" s="32"/>
      <c r="D25" s="32"/>
      <c r="E25" s="31">
        <v>60000</v>
      </c>
      <c r="F25" s="31">
        <v>60000</v>
      </c>
      <c r="G25" s="31">
        <v>0</v>
      </c>
      <c r="H25" s="30">
        <f t="shared" si="1"/>
        <v>0</v>
      </c>
    </row>
    <row r="26" spans="1:9">
      <c r="A26" s="53">
        <v>4122</v>
      </c>
      <c r="B26" s="32" t="s">
        <v>108</v>
      </c>
      <c r="C26" s="32"/>
      <c r="D26" s="32"/>
      <c r="E26" s="31">
        <v>0</v>
      </c>
      <c r="F26" s="31">
        <v>0</v>
      </c>
      <c r="G26" s="31">
        <v>0</v>
      </c>
      <c r="H26" s="30" t="e">
        <f t="shared" si="1"/>
        <v>#DIV/0!</v>
      </c>
    </row>
    <row r="27" spans="1:9">
      <c r="A27" s="53">
        <v>4222</v>
      </c>
      <c r="B27" s="32" t="s">
        <v>107</v>
      </c>
      <c r="C27" s="32"/>
      <c r="D27" s="32"/>
      <c r="E27" s="31">
        <v>0</v>
      </c>
      <c r="F27" s="31">
        <v>0</v>
      </c>
      <c r="G27" s="31">
        <v>0</v>
      </c>
      <c r="H27" s="30" t="e">
        <f t="shared" si="1"/>
        <v>#DIV/0!</v>
      </c>
    </row>
    <row r="28" spans="1:9">
      <c r="A28" s="53">
        <v>21192329</v>
      </c>
      <c r="B28" s="32" t="s">
        <v>106</v>
      </c>
      <c r="C28" s="32"/>
      <c r="D28" s="32"/>
      <c r="E28" s="31">
        <v>26000</v>
      </c>
      <c r="F28" s="31">
        <v>26000</v>
      </c>
      <c r="G28" s="31">
        <v>0</v>
      </c>
      <c r="H28" s="30">
        <f t="shared" si="1"/>
        <v>0</v>
      </c>
    </row>
    <row r="29" spans="1:9">
      <c r="A29" s="56">
        <v>21222310</v>
      </c>
      <c r="B29" s="32" t="s">
        <v>105</v>
      </c>
      <c r="C29" s="32"/>
      <c r="D29" s="32"/>
      <c r="E29" s="31">
        <v>0</v>
      </c>
      <c r="F29" s="31">
        <v>0</v>
      </c>
      <c r="G29" s="31">
        <v>0</v>
      </c>
      <c r="H29" s="30" t="e">
        <f t="shared" si="1"/>
        <v>#DIV/0!</v>
      </c>
    </row>
    <row r="30" spans="1:9">
      <c r="A30" s="53">
        <v>23102111</v>
      </c>
      <c r="B30" s="32" t="s">
        <v>104</v>
      </c>
      <c r="C30" s="32"/>
      <c r="D30" s="32"/>
      <c r="E30" s="31">
        <v>100000</v>
      </c>
      <c r="F30" s="31">
        <v>100000</v>
      </c>
      <c r="G30" s="31">
        <v>19410</v>
      </c>
      <c r="H30" s="30">
        <f t="shared" si="1"/>
        <v>0.19409999999999999</v>
      </c>
    </row>
    <row r="31" spans="1:9">
      <c r="A31" s="53">
        <v>23102133</v>
      </c>
      <c r="B31" s="32" t="s">
        <v>103</v>
      </c>
      <c r="C31" s="32"/>
      <c r="D31" s="32"/>
      <c r="E31" s="31">
        <v>0</v>
      </c>
      <c r="F31" s="31">
        <v>0</v>
      </c>
      <c r="G31" s="31">
        <v>0</v>
      </c>
      <c r="H31" s="30" t="e">
        <f t="shared" si="1"/>
        <v>#DIV/0!</v>
      </c>
    </row>
    <row r="32" spans="1:9">
      <c r="A32" s="53">
        <v>36122132</v>
      </c>
      <c r="B32" s="32" t="s">
        <v>102</v>
      </c>
      <c r="C32" s="32"/>
      <c r="D32" s="32"/>
      <c r="E32" s="31">
        <v>1080000</v>
      </c>
      <c r="F32" s="31">
        <v>1080000</v>
      </c>
      <c r="G32" s="31">
        <v>266816</v>
      </c>
      <c r="H32" s="30">
        <f t="shared" si="1"/>
        <v>0.24705185185185186</v>
      </c>
    </row>
    <row r="33" spans="1:10">
      <c r="A33" s="53">
        <v>36122322</v>
      </c>
      <c r="B33" s="32" t="s">
        <v>101</v>
      </c>
      <c r="C33" s="32"/>
      <c r="D33" s="32"/>
      <c r="E33" s="31">
        <v>0</v>
      </c>
      <c r="F33" s="31">
        <v>0</v>
      </c>
      <c r="G33" s="31">
        <v>0</v>
      </c>
      <c r="H33" s="30" t="e">
        <f t="shared" si="1"/>
        <v>#DIV/0!</v>
      </c>
    </row>
    <row r="34" spans="1:10">
      <c r="A34" s="53">
        <v>36392111</v>
      </c>
      <c r="B34" s="32" t="s">
        <v>100</v>
      </c>
      <c r="C34" s="32"/>
      <c r="D34" s="32"/>
      <c r="E34" s="31">
        <v>0</v>
      </c>
      <c r="F34" s="31">
        <v>0</v>
      </c>
      <c r="G34" s="31">
        <v>2400</v>
      </c>
      <c r="H34" s="30">
        <v>0</v>
      </c>
    </row>
    <row r="35" spans="1:10">
      <c r="A35" s="53">
        <v>36392131</v>
      </c>
      <c r="B35" s="32" t="s">
        <v>99</v>
      </c>
      <c r="C35" s="32"/>
      <c r="D35" s="32"/>
      <c r="E35" s="31">
        <v>31000</v>
      </c>
      <c r="F35" s="31">
        <v>31000</v>
      </c>
      <c r="G35" s="31">
        <v>3103.83</v>
      </c>
      <c r="H35" s="30">
        <f>SUM(G35/F35)</f>
        <v>0.10012354838709678</v>
      </c>
    </row>
    <row r="36" spans="1:10" s="1" customFormat="1" ht="12" customHeight="1">
      <c r="A36" s="53">
        <v>36392132</v>
      </c>
      <c r="B36" s="32" t="s">
        <v>98</v>
      </c>
      <c r="C36" s="32"/>
      <c r="D36" s="32"/>
      <c r="E36" s="31">
        <v>48000</v>
      </c>
      <c r="F36" s="31">
        <v>48000</v>
      </c>
      <c r="G36" s="31">
        <v>5600</v>
      </c>
      <c r="H36" s="30">
        <f>SUM(G36/F36)</f>
        <v>0.11666666666666667</v>
      </c>
      <c r="J36"/>
    </row>
    <row r="37" spans="1:10" s="1" customFormat="1">
      <c r="A37" s="53">
        <v>36392324</v>
      </c>
      <c r="B37" s="32" t="s">
        <v>97</v>
      </c>
      <c r="C37" s="32"/>
      <c r="D37" s="32"/>
      <c r="E37" s="31">
        <v>0</v>
      </c>
      <c r="F37" s="31">
        <v>0</v>
      </c>
      <c r="G37" s="31">
        <v>0</v>
      </c>
      <c r="H37" s="30">
        <v>0</v>
      </c>
      <c r="J37"/>
    </row>
    <row r="38" spans="1:10" s="1" customFormat="1">
      <c r="A38" s="53">
        <v>36393111</v>
      </c>
      <c r="B38" s="32" t="s">
        <v>96</v>
      </c>
      <c r="C38" s="32"/>
      <c r="D38" s="32"/>
      <c r="E38" s="31">
        <v>0</v>
      </c>
      <c r="F38" s="31">
        <v>0</v>
      </c>
      <c r="G38" s="31">
        <v>0</v>
      </c>
      <c r="H38" s="30">
        <v>0</v>
      </c>
      <c r="J38"/>
    </row>
    <row r="39" spans="1:10" s="1" customFormat="1">
      <c r="A39" s="53">
        <v>37452119</v>
      </c>
      <c r="B39" s="32" t="s">
        <v>95</v>
      </c>
      <c r="C39" s="32"/>
      <c r="D39" s="32"/>
      <c r="E39" s="31">
        <v>0</v>
      </c>
      <c r="F39" s="31">
        <v>0</v>
      </c>
      <c r="G39" s="31">
        <v>0</v>
      </c>
      <c r="H39" s="30">
        <v>0</v>
      </c>
      <c r="J39"/>
    </row>
    <row r="40" spans="1:10" s="1" customFormat="1">
      <c r="A40" s="53">
        <v>37222111</v>
      </c>
      <c r="B40" s="32" t="s">
        <v>94</v>
      </c>
      <c r="C40" s="32"/>
      <c r="D40" s="32"/>
      <c r="E40" s="31">
        <v>40000</v>
      </c>
      <c r="F40" s="31">
        <v>40000</v>
      </c>
      <c r="G40" s="31">
        <v>8070</v>
      </c>
      <c r="H40" s="30">
        <f>SUM(G40/F40)</f>
        <v>0.20175000000000001</v>
      </c>
      <c r="J40"/>
    </row>
    <row r="41" spans="1:10" s="1" customFormat="1">
      <c r="A41" s="53">
        <v>37252111</v>
      </c>
      <c r="B41" s="32" t="s">
        <v>93</v>
      </c>
      <c r="C41" s="32"/>
      <c r="D41" s="32"/>
      <c r="E41" s="31">
        <v>0</v>
      </c>
      <c r="F41" s="31">
        <v>0</v>
      </c>
      <c r="G41" s="31">
        <v>0</v>
      </c>
      <c r="H41" s="30" t="e">
        <f>SUM(G41/F41)</f>
        <v>#DIV/0!</v>
      </c>
      <c r="J41"/>
    </row>
    <row r="42" spans="1:10" s="1" customFormat="1">
      <c r="A42" s="53">
        <v>61712111</v>
      </c>
      <c r="B42" s="55" t="s">
        <v>92</v>
      </c>
      <c r="C42" s="35"/>
      <c r="D42" s="35"/>
      <c r="E42" s="36">
        <v>0</v>
      </c>
      <c r="F42" s="36">
        <v>0</v>
      </c>
      <c r="G42" s="54">
        <v>0</v>
      </c>
      <c r="H42" s="30">
        <v>0</v>
      </c>
      <c r="J42"/>
    </row>
    <row r="43" spans="1:10" s="1" customFormat="1">
      <c r="A43" s="53">
        <v>61712112</v>
      </c>
      <c r="B43" s="32" t="s">
        <v>91</v>
      </c>
      <c r="C43" s="32"/>
      <c r="D43" s="32"/>
      <c r="E43" s="31">
        <v>0</v>
      </c>
      <c r="F43" s="31">
        <v>0</v>
      </c>
      <c r="G43" s="31">
        <v>0</v>
      </c>
      <c r="H43" s="30">
        <v>0</v>
      </c>
      <c r="J43"/>
    </row>
    <row r="44" spans="1:10" s="1" customFormat="1">
      <c r="A44" s="53">
        <v>61712131</v>
      </c>
      <c r="B44" s="32" t="s">
        <v>90</v>
      </c>
      <c r="C44" s="32"/>
      <c r="D44" s="32"/>
      <c r="E44" s="31">
        <v>0</v>
      </c>
      <c r="F44" s="31">
        <v>0</v>
      </c>
      <c r="G44" s="31">
        <v>0</v>
      </c>
      <c r="H44" s="30">
        <v>0</v>
      </c>
      <c r="J44"/>
    </row>
    <row r="45" spans="1:10" s="1" customFormat="1">
      <c r="A45" s="53">
        <v>61712132</v>
      </c>
      <c r="B45" s="32" t="s">
        <v>89</v>
      </c>
      <c r="C45" s="32"/>
      <c r="D45" s="32"/>
      <c r="E45" s="31">
        <v>6000</v>
      </c>
      <c r="F45" s="31">
        <v>6000</v>
      </c>
      <c r="G45" s="31">
        <v>500</v>
      </c>
      <c r="H45" s="30">
        <f>SUM(G45/F45)</f>
        <v>8.3333333333333329E-2</v>
      </c>
      <c r="J45"/>
    </row>
    <row r="46" spans="1:10" s="1" customFormat="1">
      <c r="A46" s="53">
        <v>61712133</v>
      </c>
      <c r="B46" s="32" t="s">
        <v>88</v>
      </c>
      <c r="C46" s="32"/>
      <c r="D46" s="32"/>
      <c r="E46" s="31">
        <v>0</v>
      </c>
      <c r="F46" s="31">
        <v>0</v>
      </c>
      <c r="G46" s="31">
        <v>0</v>
      </c>
      <c r="H46" s="30">
        <v>0</v>
      </c>
      <c r="J46"/>
    </row>
    <row r="47" spans="1:10" s="1" customFormat="1">
      <c r="A47" s="53">
        <v>61712212</v>
      </c>
      <c r="B47" s="32" t="s">
        <v>87</v>
      </c>
      <c r="C47" s="32"/>
      <c r="D47" s="32"/>
      <c r="E47" s="31">
        <v>0</v>
      </c>
      <c r="F47" s="31">
        <v>0</v>
      </c>
      <c r="G47" s="31">
        <v>0</v>
      </c>
      <c r="H47" s="30">
        <v>0</v>
      </c>
      <c r="J47"/>
    </row>
    <row r="48" spans="1:10" s="1" customFormat="1">
      <c r="A48" s="53">
        <v>61712322</v>
      </c>
      <c r="B48" s="32" t="s">
        <v>86</v>
      </c>
      <c r="C48" s="32"/>
      <c r="D48" s="32"/>
      <c r="E48" s="31">
        <v>0</v>
      </c>
      <c r="F48" s="31">
        <v>0</v>
      </c>
      <c r="G48" s="31">
        <v>0</v>
      </c>
      <c r="H48" s="30">
        <v>0</v>
      </c>
      <c r="J48"/>
    </row>
    <row r="49" spans="1:10" s="1" customFormat="1">
      <c r="A49" s="53">
        <v>61712329</v>
      </c>
      <c r="B49" s="32" t="s">
        <v>85</v>
      </c>
      <c r="C49" s="32"/>
      <c r="D49" s="32"/>
      <c r="E49" s="31">
        <v>0</v>
      </c>
      <c r="F49" s="31">
        <v>0</v>
      </c>
      <c r="G49" s="31">
        <v>0</v>
      </c>
      <c r="H49" s="30">
        <v>0</v>
      </c>
      <c r="J49"/>
    </row>
    <row r="50" spans="1:10" s="1" customFormat="1">
      <c r="A50" s="53">
        <v>61713112</v>
      </c>
      <c r="B50" s="32" t="s">
        <v>84</v>
      </c>
      <c r="C50" s="32"/>
      <c r="D50" s="32"/>
      <c r="E50" s="31">
        <v>0</v>
      </c>
      <c r="F50" s="31">
        <v>0</v>
      </c>
      <c r="G50" s="31">
        <v>0</v>
      </c>
      <c r="H50" s="30">
        <v>0</v>
      </c>
      <c r="J50"/>
    </row>
    <row r="51" spans="1:10" s="1" customFormat="1">
      <c r="A51" s="53">
        <v>61713111</v>
      </c>
      <c r="B51" s="32" t="s">
        <v>83</v>
      </c>
      <c r="C51" s="32"/>
      <c r="D51" s="32"/>
      <c r="E51" s="31">
        <v>0</v>
      </c>
      <c r="F51" s="31">
        <v>0</v>
      </c>
      <c r="G51" s="31">
        <v>0</v>
      </c>
      <c r="H51" s="30" t="e">
        <f t="shared" ref="H51:H56" si="2">SUM(G51/F51)</f>
        <v>#DIV/0!</v>
      </c>
      <c r="J51"/>
    </row>
    <row r="52" spans="1:10" s="1" customFormat="1">
      <c r="A52" s="53">
        <v>61713113</v>
      </c>
      <c r="B52" s="32" t="s">
        <v>82</v>
      </c>
      <c r="C52" s="32"/>
      <c r="D52" s="32"/>
      <c r="E52" s="31">
        <v>0</v>
      </c>
      <c r="F52" s="31">
        <v>0</v>
      </c>
      <c r="G52" s="31">
        <v>0</v>
      </c>
      <c r="H52" s="30" t="e">
        <f t="shared" si="2"/>
        <v>#DIV/0!</v>
      </c>
      <c r="J52"/>
    </row>
    <row r="53" spans="1:10">
      <c r="A53" s="53">
        <v>63102141</v>
      </c>
      <c r="B53" s="32" t="s">
        <v>81</v>
      </c>
      <c r="C53" s="32"/>
      <c r="D53" s="32"/>
      <c r="E53" s="31">
        <v>1000</v>
      </c>
      <c r="F53" s="31">
        <v>1000</v>
      </c>
      <c r="G53" s="31">
        <v>18.2</v>
      </c>
      <c r="H53" s="30">
        <f t="shared" si="2"/>
        <v>1.8200000000000001E-2</v>
      </c>
    </row>
    <row r="54" spans="1:10">
      <c r="A54" s="53">
        <v>63102142</v>
      </c>
      <c r="B54" s="32" t="s">
        <v>80</v>
      </c>
      <c r="C54" s="32"/>
      <c r="D54" s="32"/>
      <c r="E54" s="31">
        <v>1300</v>
      </c>
      <c r="F54" s="31">
        <v>1300</v>
      </c>
      <c r="G54" s="31">
        <v>0</v>
      </c>
      <c r="H54" s="30">
        <f t="shared" si="2"/>
        <v>0</v>
      </c>
    </row>
    <row r="55" spans="1:10">
      <c r="A55" s="53">
        <v>63302141</v>
      </c>
      <c r="B55" s="32" t="s">
        <v>79</v>
      </c>
      <c r="C55" s="32"/>
      <c r="D55" s="32"/>
      <c r="E55" s="31">
        <v>0</v>
      </c>
      <c r="F55" s="31">
        <v>0</v>
      </c>
      <c r="G55" s="31">
        <v>0</v>
      </c>
      <c r="H55" s="30" t="e">
        <f t="shared" si="2"/>
        <v>#DIV/0!</v>
      </c>
    </row>
    <row r="56" spans="1:10">
      <c r="A56" s="53">
        <v>64022222</v>
      </c>
      <c r="B56" s="32" t="s">
        <v>78</v>
      </c>
      <c r="C56" s="32"/>
      <c r="D56" s="32"/>
      <c r="E56" s="31">
        <v>0</v>
      </c>
      <c r="F56" s="31">
        <v>0</v>
      </c>
      <c r="G56" s="31">
        <v>0</v>
      </c>
      <c r="H56" s="30" t="e">
        <f t="shared" si="2"/>
        <v>#DIV/0!</v>
      </c>
    </row>
    <row r="57" spans="1:10">
      <c r="A57" s="53"/>
      <c r="B57" s="32"/>
      <c r="C57" s="32"/>
      <c r="D57" s="32"/>
      <c r="E57" s="31"/>
      <c r="F57" s="31"/>
      <c r="G57" s="31"/>
      <c r="H57" s="30"/>
    </row>
    <row r="58" spans="1:10">
      <c r="A58" s="53"/>
      <c r="B58" s="35"/>
      <c r="C58" s="35"/>
      <c r="D58" s="35"/>
      <c r="E58" s="36"/>
      <c r="F58" s="36"/>
      <c r="G58" s="36"/>
      <c r="H58" s="30"/>
    </row>
    <row r="59" spans="1:10">
      <c r="A59" s="53">
        <v>8115</v>
      </c>
      <c r="B59" s="52" t="s">
        <v>77</v>
      </c>
      <c r="C59" s="35"/>
      <c r="D59" s="35"/>
      <c r="E59" s="36"/>
      <c r="F59" s="34"/>
      <c r="G59" s="36"/>
      <c r="H59" s="30"/>
    </row>
    <row r="60" spans="1:10" ht="13.5">
      <c r="B60" s="9" t="s">
        <v>13</v>
      </c>
      <c r="C60" s="9"/>
      <c r="D60" s="9"/>
      <c r="E60" s="29">
        <f>SUM(E5:E59)</f>
        <v>6183940</v>
      </c>
      <c r="F60" s="29">
        <f>SUM(F5:F59)</f>
        <v>6183940</v>
      </c>
      <c r="G60" s="29">
        <f>SUM(G5:G59)</f>
        <v>1398782.39</v>
      </c>
      <c r="H60" s="12">
        <f>SUM(G60/F60)</f>
        <v>0.22619598346685121</v>
      </c>
      <c r="I60" s="51"/>
    </row>
    <row r="61" spans="1:10" ht="13.5">
      <c r="B61" s="50"/>
      <c r="F61" s="49">
        <f>SUM(F5:F58)</f>
        <v>6183940</v>
      </c>
      <c r="G61" s="49"/>
      <c r="H61" s="12"/>
    </row>
    <row r="63" spans="1:10" s="9" customFormat="1">
      <c r="I63" s="1"/>
    </row>
    <row r="64" spans="1:10" s="9" customFormat="1">
      <c r="I64" s="1"/>
    </row>
    <row r="65" spans="1:9" ht="13.5">
      <c r="B65" s="48" t="s">
        <v>76</v>
      </c>
      <c r="C65" s="7"/>
      <c r="D65" s="7"/>
      <c r="E65" s="47" t="s">
        <v>75</v>
      </c>
      <c r="F65" s="47" t="s">
        <v>74</v>
      </c>
      <c r="G65" s="46" t="s">
        <v>73</v>
      </c>
      <c r="H65" s="45" t="s">
        <v>72</v>
      </c>
    </row>
    <row r="66" spans="1:9" ht="13.5">
      <c r="B66" s="48"/>
      <c r="C66" s="7"/>
      <c r="D66" s="7"/>
      <c r="E66" s="47"/>
      <c r="F66" s="47"/>
      <c r="G66" s="46"/>
      <c r="H66" s="45"/>
    </row>
    <row r="67" spans="1:9">
      <c r="A67" s="33" t="s">
        <v>71</v>
      </c>
      <c r="B67" s="44" t="s">
        <v>70</v>
      </c>
      <c r="C67" s="43"/>
      <c r="D67" s="42"/>
      <c r="E67" s="41">
        <v>20000</v>
      </c>
      <c r="F67" s="41">
        <v>20000</v>
      </c>
      <c r="G67" s="40">
        <v>0</v>
      </c>
      <c r="H67" s="37">
        <f t="shared" ref="H67:H96" si="3">SUM(G67/F67)</f>
        <v>0</v>
      </c>
      <c r="I67" s="39"/>
    </row>
    <row r="68" spans="1:9">
      <c r="A68" s="33" t="s">
        <v>69</v>
      </c>
      <c r="B68" s="38" t="s">
        <v>68</v>
      </c>
      <c r="C68" s="38"/>
      <c r="D68" s="38"/>
      <c r="E68" s="34">
        <v>50000</v>
      </c>
      <c r="F68" s="34">
        <v>50000</v>
      </c>
      <c r="G68" s="34">
        <v>13457</v>
      </c>
      <c r="H68" s="37">
        <f t="shared" si="3"/>
        <v>0.26913999999999999</v>
      </c>
    </row>
    <row r="69" spans="1:9">
      <c r="A69" s="33" t="s">
        <v>67</v>
      </c>
      <c r="B69" s="32" t="s">
        <v>66</v>
      </c>
      <c r="C69" s="32"/>
      <c r="D69" s="32"/>
      <c r="E69" s="31">
        <v>30000</v>
      </c>
      <c r="F69" s="31">
        <v>30000</v>
      </c>
      <c r="G69" s="31">
        <v>3720</v>
      </c>
      <c r="H69" s="30">
        <f t="shared" si="3"/>
        <v>0.124</v>
      </c>
    </row>
    <row r="70" spans="1:9">
      <c r="A70" s="33" t="s">
        <v>65</v>
      </c>
      <c r="B70" s="32" t="s">
        <v>64</v>
      </c>
      <c r="C70" s="32"/>
      <c r="D70" s="32"/>
      <c r="E70" s="31">
        <v>400000</v>
      </c>
      <c r="F70" s="31">
        <v>400000</v>
      </c>
      <c r="G70" s="31">
        <v>47269</v>
      </c>
      <c r="H70" s="30">
        <f t="shared" si="3"/>
        <v>0.1181725</v>
      </c>
    </row>
    <row r="71" spans="1:9">
      <c r="A71" s="33" t="s">
        <v>62</v>
      </c>
      <c r="B71" s="32" t="s">
        <v>63</v>
      </c>
      <c r="C71" s="32"/>
      <c r="D71" s="32"/>
      <c r="E71" s="31">
        <v>250000</v>
      </c>
      <c r="F71" s="31">
        <v>250000</v>
      </c>
      <c r="G71" s="31">
        <v>0</v>
      </c>
      <c r="H71" s="30">
        <f t="shared" si="3"/>
        <v>0</v>
      </c>
    </row>
    <row r="72" spans="1:9">
      <c r="A72" s="33" t="s">
        <v>62</v>
      </c>
      <c r="B72" s="32" t="s">
        <v>61</v>
      </c>
      <c r="C72" s="32"/>
      <c r="D72" s="32"/>
      <c r="E72" s="31">
        <v>60000</v>
      </c>
      <c r="F72" s="31">
        <v>60000</v>
      </c>
      <c r="G72" s="31">
        <v>0</v>
      </c>
      <c r="H72" s="30">
        <f t="shared" si="3"/>
        <v>0</v>
      </c>
      <c r="I72" s="5"/>
    </row>
    <row r="73" spans="1:9">
      <c r="A73" s="33" t="s">
        <v>60</v>
      </c>
      <c r="B73" s="32" t="s">
        <v>59</v>
      </c>
      <c r="C73" s="32"/>
      <c r="D73" s="32"/>
      <c r="E73" s="31">
        <v>10000</v>
      </c>
      <c r="F73" s="31">
        <v>10000</v>
      </c>
      <c r="G73" s="31">
        <v>2014</v>
      </c>
      <c r="H73" s="30">
        <f t="shared" si="3"/>
        <v>0.2014</v>
      </c>
      <c r="I73" s="5"/>
    </row>
    <row r="74" spans="1:9">
      <c r="A74" s="33" t="s">
        <v>58</v>
      </c>
      <c r="B74" s="32" t="s">
        <v>57</v>
      </c>
      <c r="C74" s="32"/>
      <c r="D74" s="32"/>
      <c r="E74" s="31">
        <v>25000</v>
      </c>
      <c r="F74" s="31">
        <v>25000</v>
      </c>
      <c r="G74" s="31">
        <v>0</v>
      </c>
      <c r="H74" s="30">
        <f t="shared" si="3"/>
        <v>0</v>
      </c>
      <c r="I74" s="5"/>
    </row>
    <row r="75" spans="1:9">
      <c r="A75" s="33" t="s">
        <v>56</v>
      </c>
      <c r="B75" s="32" t="s">
        <v>55</v>
      </c>
      <c r="C75" s="32"/>
      <c r="D75" s="32"/>
      <c r="E75" s="31">
        <v>1000</v>
      </c>
      <c r="F75" s="31">
        <v>1000</v>
      </c>
      <c r="G75" s="31">
        <v>0</v>
      </c>
      <c r="H75" s="30">
        <f t="shared" si="3"/>
        <v>0</v>
      </c>
      <c r="I75" s="5"/>
    </row>
    <row r="76" spans="1:9">
      <c r="A76" s="33" t="s">
        <v>54</v>
      </c>
      <c r="B76" s="32" t="s">
        <v>53</v>
      </c>
      <c r="C76" s="32"/>
      <c r="D76" s="32"/>
      <c r="E76" s="31">
        <v>100000</v>
      </c>
      <c r="F76" s="31">
        <v>100000</v>
      </c>
      <c r="G76" s="31">
        <v>22615.599999999999</v>
      </c>
      <c r="H76" s="30">
        <f t="shared" si="3"/>
        <v>0.226156</v>
      </c>
      <c r="I76" s="5"/>
    </row>
    <row r="77" spans="1:9">
      <c r="A77" s="33" t="s">
        <v>52</v>
      </c>
      <c r="B77" s="32" t="s">
        <v>51</v>
      </c>
      <c r="C77" s="32"/>
      <c r="D77" s="32"/>
      <c r="E77" s="31">
        <v>50000</v>
      </c>
      <c r="F77" s="31">
        <v>50000</v>
      </c>
      <c r="G77" s="31">
        <v>7000</v>
      </c>
      <c r="H77" s="30">
        <f t="shared" si="3"/>
        <v>0.14000000000000001</v>
      </c>
      <c r="I77" s="5"/>
    </row>
    <row r="78" spans="1:9">
      <c r="A78" s="33" t="s">
        <v>50</v>
      </c>
      <c r="B78" s="32" t="s">
        <v>49</v>
      </c>
      <c r="C78" s="32"/>
      <c r="D78" s="32"/>
      <c r="E78" s="31">
        <v>1000000</v>
      </c>
      <c r="F78" s="31">
        <v>1000000</v>
      </c>
      <c r="G78" s="31">
        <v>841388.6</v>
      </c>
      <c r="H78" s="30">
        <f t="shared" si="3"/>
        <v>0.84138859999999993</v>
      </c>
      <c r="I78" s="5"/>
    </row>
    <row r="79" spans="1:9">
      <c r="A79" s="33" t="s">
        <v>48</v>
      </c>
      <c r="B79" s="32" t="s">
        <v>47</v>
      </c>
      <c r="C79" s="32"/>
      <c r="D79" s="32"/>
      <c r="E79" s="31">
        <v>250000</v>
      </c>
      <c r="F79" s="31">
        <v>250000</v>
      </c>
      <c r="G79" s="31">
        <v>52106.400000000001</v>
      </c>
      <c r="H79" s="30">
        <f t="shared" si="3"/>
        <v>0.20842560000000002</v>
      </c>
      <c r="I79" s="5"/>
    </row>
    <row r="80" spans="1:9">
      <c r="A80" s="33" t="s">
        <v>46</v>
      </c>
      <c r="B80" s="32" t="s">
        <v>45</v>
      </c>
      <c r="C80" s="32"/>
      <c r="D80" s="32"/>
      <c r="E80" s="31">
        <v>400000</v>
      </c>
      <c r="F80" s="31">
        <v>400000</v>
      </c>
      <c r="G80" s="31">
        <v>0</v>
      </c>
      <c r="H80" s="30">
        <f t="shared" si="3"/>
        <v>0</v>
      </c>
      <c r="I80" s="5"/>
    </row>
    <row r="81" spans="1:9">
      <c r="A81" s="33" t="s">
        <v>44</v>
      </c>
      <c r="B81" s="32" t="s">
        <v>43</v>
      </c>
      <c r="C81" s="32"/>
      <c r="D81" s="32"/>
      <c r="E81" s="31">
        <v>0</v>
      </c>
      <c r="F81" s="31">
        <v>0</v>
      </c>
      <c r="G81" s="31">
        <v>0</v>
      </c>
      <c r="H81" s="30" t="e">
        <f t="shared" si="3"/>
        <v>#DIV/0!</v>
      </c>
      <c r="I81" s="5"/>
    </row>
    <row r="82" spans="1:9">
      <c r="A82" s="33" t="s">
        <v>42</v>
      </c>
      <c r="B82" s="32" t="s">
        <v>41</v>
      </c>
      <c r="C82" s="32"/>
      <c r="D82" s="32"/>
      <c r="E82" s="31">
        <v>70000</v>
      </c>
      <c r="F82" s="31">
        <v>70000</v>
      </c>
      <c r="G82" s="31">
        <v>16516</v>
      </c>
      <c r="H82" s="30">
        <f t="shared" si="3"/>
        <v>0.23594285714285715</v>
      </c>
      <c r="I82" s="5"/>
    </row>
    <row r="83" spans="1:9">
      <c r="A83" s="33" t="s">
        <v>40</v>
      </c>
      <c r="B83" s="32" t="s">
        <v>39</v>
      </c>
      <c r="C83" s="32"/>
      <c r="D83" s="32"/>
      <c r="E83" s="31">
        <v>400000</v>
      </c>
      <c r="F83" s="31">
        <v>400000</v>
      </c>
      <c r="G83" s="31">
        <v>95082</v>
      </c>
      <c r="H83" s="30">
        <f t="shared" si="3"/>
        <v>0.237705</v>
      </c>
      <c r="I83" s="5"/>
    </row>
    <row r="84" spans="1:9">
      <c r="A84" s="33" t="s">
        <v>38</v>
      </c>
      <c r="B84" s="32" t="s">
        <v>37</v>
      </c>
      <c r="C84" s="32"/>
      <c r="D84" s="32"/>
      <c r="E84" s="31">
        <v>10000</v>
      </c>
      <c r="F84" s="31">
        <v>10000</v>
      </c>
      <c r="G84" s="31">
        <v>1462</v>
      </c>
      <c r="H84" s="30">
        <f t="shared" si="3"/>
        <v>0.1462</v>
      </c>
      <c r="I84" s="5"/>
    </row>
    <row r="85" spans="1:9">
      <c r="A85" s="33" t="s">
        <v>36</v>
      </c>
      <c r="B85" s="32" t="s">
        <v>35</v>
      </c>
      <c r="C85" s="32"/>
      <c r="D85" s="32"/>
      <c r="E85" s="31">
        <v>400000</v>
      </c>
      <c r="F85" s="31">
        <v>400000</v>
      </c>
      <c r="G85" s="31">
        <v>5920.13</v>
      </c>
      <c r="H85" s="30">
        <f t="shared" si="3"/>
        <v>1.4800325E-2</v>
      </c>
      <c r="I85" s="5"/>
    </row>
    <row r="86" spans="1:9">
      <c r="A86" s="33" t="s">
        <v>132</v>
      </c>
      <c r="B86" s="32" t="s">
        <v>34</v>
      </c>
      <c r="C86" s="32"/>
      <c r="D86" s="32"/>
      <c r="E86" s="31">
        <v>10000</v>
      </c>
      <c r="F86" s="31">
        <v>10000</v>
      </c>
      <c r="G86" s="31">
        <v>0</v>
      </c>
      <c r="H86" s="30">
        <f t="shared" si="3"/>
        <v>0</v>
      </c>
      <c r="I86" s="5"/>
    </row>
    <row r="87" spans="1:9">
      <c r="A87" s="33" t="s">
        <v>33</v>
      </c>
      <c r="B87" s="32" t="s">
        <v>32</v>
      </c>
      <c r="C87" s="32"/>
      <c r="D87" s="32"/>
      <c r="E87" s="31">
        <v>800000</v>
      </c>
      <c r="F87" s="31">
        <v>800000</v>
      </c>
      <c r="G87" s="31">
        <v>189477</v>
      </c>
      <c r="H87" s="30">
        <f t="shared" si="3"/>
        <v>0.23684625000000001</v>
      </c>
      <c r="I87" s="5"/>
    </row>
    <row r="88" spans="1:9">
      <c r="A88" s="33" t="s">
        <v>31</v>
      </c>
      <c r="B88" s="32" t="s">
        <v>30</v>
      </c>
      <c r="C88" s="32"/>
      <c r="D88" s="32"/>
      <c r="E88" s="31">
        <v>0</v>
      </c>
      <c r="F88" s="31">
        <v>0</v>
      </c>
      <c r="G88" s="31">
        <v>0</v>
      </c>
      <c r="H88" s="30" t="e">
        <f t="shared" si="3"/>
        <v>#DIV/0!</v>
      </c>
      <c r="I88" s="5"/>
    </row>
    <row r="89" spans="1:9">
      <c r="A89" s="33" t="s">
        <v>29</v>
      </c>
      <c r="B89" s="32" t="s">
        <v>28</v>
      </c>
      <c r="C89" s="32"/>
      <c r="D89" s="32"/>
      <c r="E89" s="31">
        <v>0</v>
      </c>
      <c r="F89" s="31">
        <v>0</v>
      </c>
      <c r="G89" s="31">
        <v>0</v>
      </c>
      <c r="H89" s="30" t="e">
        <f t="shared" si="3"/>
        <v>#DIV/0!</v>
      </c>
      <c r="I89" s="5"/>
    </row>
    <row r="90" spans="1:9">
      <c r="A90" s="33" t="s">
        <v>27</v>
      </c>
      <c r="B90" s="32" t="s">
        <v>26</v>
      </c>
      <c r="C90" s="32"/>
      <c r="D90" s="32"/>
      <c r="E90" s="31">
        <v>1772940</v>
      </c>
      <c r="F90" s="31">
        <v>1772940</v>
      </c>
      <c r="G90" s="31">
        <v>442325.58</v>
      </c>
      <c r="H90" s="30">
        <f t="shared" si="3"/>
        <v>0.24948705539950591</v>
      </c>
      <c r="I90" s="5"/>
    </row>
    <row r="91" spans="1:9">
      <c r="A91" s="33" t="s">
        <v>25</v>
      </c>
      <c r="B91" s="32" t="s">
        <v>24</v>
      </c>
      <c r="C91" s="32"/>
      <c r="D91" s="32"/>
      <c r="E91" s="31">
        <v>15000</v>
      </c>
      <c r="F91" s="31">
        <v>15000</v>
      </c>
      <c r="G91" s="31">
        <v>2486.6</v>
      </c>
      <c r="H91" s="30">
        <f t="shared" si="3"/>
        <v>0.16577333333333333</v>
      </c>
      <c r="I91" s="5"/>
    </row>
    <row r="92" spans="1:9">
      <c r="A92" s="33" t="s">
        <v>133</v>
      </c>
      <c r="B92" s="32" t="s">
        <v>134</v>
      </c>
      <c r="C92" s="32"/>
      <c r="D92" s="32"/>
      <c r="E92" s="31">
        <v>0</v>
      </c>
      <c r="F92" s="31">
        <v>0</v>
      </c>
      <c r="G92" s="31">
        <v>32493</v>
      </c>
      <c r="H92" s="30" t="e">
        <f t="shared" si="3"/>
        <v>#DIV/0!</v>
      </c>
      <c r="I92" s="5"/>
    </row>
    <row r="93" spans="1:9">
      <c r="A93" s="33" t="s">
        <v>23</v>
      </c>
      <c r="B93" s="32" t="s">
        <v>22</v>
      </c>
      <c r="C93" s="32"/>
      <c r="D93" s="32"/>
      <c r="E93" s="31">
        <v>60000</v>
      </c>
      <c r="F93" s="31">
        <v>60000</v>
      </c>
      <c r="G93" s="31">
        <v>0</v>
      </c>
      <c r="H93" s="30">
        <f t="shared" si="3"/>
        <v>0</v>
      </c>
      <c r="I93" s="5"/>
    </row>
    <row r="94" spans="1:9">
      <c r="A94" s="33" t="s">
        <v>21</v>
      </c>
      <c r="B94" s="32" t="s">
        <v>20</v>
      </c>
      <c r="C94" s="32"/>
      <c r="D94" s="32"/>
      <c r="E94" s="31">
        <v>0</v>
      </c>
      <c r="F94" s="31">
        <v>0</v>
      </c>
      <c r="G94" s="31">
        <v>0</v>
      </c>
      <c r="H94" s="30" t="e">
        <f t="shared" si="3"/>
        <v>#DIV/0!</v>
      </c>
      <c r="I94" s="5"/>
    </row>
    <row r="95" spans="1:9">
      <c r="A95" s="33" t="s">
        <v>19</v>
      </c>
      <c r="B95" s="32" t="s">
        <v>18</v>
      </c>
      <c r="C95" s="35"/>
      <c r="D95" s="35"/>
      <c r="E95" s="36">
        <v>0</v>
      </c>
      <c r="F95" s="34">
        <v>0</v>
      </c>
      <c r="G95" s="31">
        <v>8488</v>
      </c>
      <c r="H95" s="30" t="e">
        <f t="shared" si="3"/>
        <v>#DIV/0!</v>
      </c>
      <c r="I95" s="5"/>
    </row>
    <row r="96" spans="1:9">
      <c r="A96" s="33" t="s">
        <v>17</v>
      </c>
      <c r="B96" s="32" t="s">
        <v>16</v>
      </c>
      <c r="C96" s="35"/>
      <c r="D96" s="35"/>
      <c r="E96" s="34">
        <v>0</v>
      </c>
      <c r="F96" s="34">
        <v>0</v>
      </c>
      <c r="G96" s="31">
        <v>0</v>
      </c>
      <c r="H96" s="30" t="e">
        <f t="shared" si="3"/>
        <v>#DIV/0!</v>
      </c>
      <c r="I96" s="5"/>
    </row>
    <row r="97" spans="1:10">
      <c r="A97" s="33" t="s">
        <v>15</v>
      </c>
      <c r="B97" s="32" t="s">
        <v>14</v>
      </c>
      <c r="C97" s="32"/>
      <c r="D97" s="32"/>
      <c r="E97" s="31">
        <v>0</v>
      </c>
      <c r="F97" s="31">
        <v>0</v>
      </c>
      <c r="G97" s="31">
        <v>0</v>
      </c>
      <c r="H97" s="30">
        <v>0</v>
      </c>
      <c r="I97" s="5"/>
    </row>
    <row r="98" spans="1:10" ht="13.5">
      <c r="A98" s="18"/>
      <c r="B98" s="26" t="s">
        <v>13</v>
      </c>
      <c r="C98" s="26"/>
      <c r="D98" s="26"/>
      <c r="E98" s="29">
        <f>SUM(E67:E97)</f>
        <v>6183940</v>
      </c>
      <c r="F98" s="29">
        <f>SUM(F67:F97)</f>
        <v>6183940</v>
      </c>
      <c r="G98" s="29">
        <f>SUM(G67:G97)</f>
        <v>1783820.9100000001</v>
      </c>
      <c r="H98" s="12">
        <f>SUM(G98/F98)</f>
        <v>0.28846025511243645</v>
      </c>
      <c r="I98" s="5"/>
    </row>
    <row r="99" spans="1:10">
      <c r="A99" s="18"/>
      <c r="B99" s="7"/>
      <c r="C99" s="7"/>
      <c r="D99" s="7"/>
      <c r="E99" s="6"/>
      <c r="F99" s="6"/>
      <c r="G99" s="6"/>
      <c r="I99" s="5"/>
    </row>
    <row r="100" spans="1:10">
      <c r="I100" s="5"/>
    </row>
    <row r="101" spans="1:10">
      <c r="A101" s="18"/>
      <c r="B101" s="9" t="s">
        <v>12</v>
      </c>
      <c r="G101" s="28">
        <f>SUM(G60)</f>
        <v>1398782.39</v>
      </c>
      <c r="I101" s="5"/>
    </row>
    <row r="102" spans="1:10">
      <c r="A102" s="18"/>
      <c r="B102" s="9" t="s">
        <v>11</v>
      </c>
      <c r="G102" s="28">
        <f>SUM(G98)</f>
        <v>1783820.9100000001</v>
      </c>
      <c r="I102" s="5"/>
    </row>
    <row r="103" spans="1:10">
      <c r="A103" s="18"/>
      <c r="I103" s="5"/>
    </row>
    <row r="104" spans="1:10">
      <c r="A104" s="18"/>
      <c r="B104" s="9" t="s">
        <v>10</v>
      </c>
      <c r="G104" s="73">
        <f>SUM(G101-G102)</f>
        <v>-385038.52000000025</v>
      </c>
      <c r="I104" s="5"/>
    </row>
    <row r="105" spans="1:10" ht="13.5">
      <c r="A105" s="27"/>
      <c r="B105" s="26" t="s">
        <v>135</v>
      </c>
      <c r="C105" s="26"/>
      <c r="D105" s="26"/>
      <c r="E105" s="25"/>
      <c r="F105" s="25"/>
      <c r="G105" s="74">
        <v>89166</v>
      </c>
      <c r="I105" s="5"/>
    </row>
    <row r="106" spans="1:10" ht="13.5">
      <c r="A106" s="27"/>
      <c r="B106" s="26" t="s">
        <v>136</v>
      </c>
      <c r="C106" s="26"/>
      <c r="D106" s="26"/>
      <c r="E106" s="25"/>
      <c r="F106" s="25"/>
      <c r="G106" s="74">
        <v>212.28</v>
      </c>
      <c r="I106" s="5"/>
    </row>
    <row r="107" spans="1:10" ht="13.5">
      <c r="A107" s="18"/>
      <c r="B107" s="21" t="s">
        <v>131</v>
      </c>
      <c r="C107" s="21"/>
      <c r="D107" s="21"/>
      <c r="E107" s="24"/>
      <c r="F107" s="23"/>
      <c r="G107" s="75">
        <v>1450427.07</v>
      </c>
      <c r="I107" s="5"/>
    </row>
    <row r="108" spans="1:10" ht="13.5">
      <c r="A108" s="18"/>
      <c r="B108" s="64" t="s">
        <v>137</v>
      </c>
      <c r="C108" s="65"/>
      <c r="D108" s="65"/>
      <c r="E108" s="66"/>
      <c r="F108" s="66"/>
      <c r="G108" s="67">
        <f>SUM(G104:G107)</f>
        <v>1154766.8299999998</v>
      </c>
      <c r="I108" s="10"/>
    </row>
    <row r="109" spans="1:10" ht="15.75">
      <c r="A109" s="18"/>
      <c r="B109" s="21" t="s">
        <v>8</v>
      </c>
      <c r="C109" s="15"/>
      <c r="D109" s="15"/>
      <c r="E109" s="20"/>
      <c r="F109" s="20"/>
      <c r="G109" s="19">
        <v>666651.27</v>
      </c>
      <c r="I109" s="5"/>
      <c r="J109" s="22"/>
    </row>
    <row r="110" spans="1:10" ht="15.75">
      <c r="A110" s="18"/>
      <c r="B110" s="21" t="s">
        <v>7</v>
      </c>
      <c r="C110" s="15"/>
      <c r="D110" s="15"/>
      <c r="E110" s="20"/>
      <c r="F110" s="62"/>
      <c r="G110" s="19">
        <v>488115.56</v>
      </c>
      <c r="I110" s="5"/>
    </row>
    <row r="111" spans="1:10" ht="15.75">
      <c r="A111" s="18"/>
      <c r="B111" s="68" t="s">
        <v>138</v>
      </c>
      <c r="C111" s="69"/>
      <c r="D111" s="69"/>
      <c r="E111" s="70"/>
      <c r="F111" s="71"/>
      <c r="G111" s="72">
        <f>SUM(G109:G110)</f>
        <v>1154766.83</v>
      </c>
      <c r="I111" s="5"/>
    </row>
    <row r="112" spans="1:10" ht="13.5">
      <c r="A112" s="18"/>
      <c r="B112" s="21" t="s">
        <v>9</v>
      </c>
      <c r="C112" s="21"/>
      <c r="D112" s="21"/>
      <c r="E112" s="24"/>
      <c r="F112" s="24"/>
      <c r="G112" s="23">
        <v>70024</v>
      </c>
      <c r="I112" s="5"/>
    </row>
    <row r="113" spans="1:10" ht="15.75">
      <c r="A113" s="18"/>
      <c r="B113" s="17" t="s">
        <v>6</v>
      </c>
      <c r="C113" s="7"/>
      <c r="D113" s="7"/>
      <c r="E113" s="6"/>
      <c r="F113" s="6"/>
      <c r="G113" s="16">
        <f>SUM(G109:G112)-G111</f>
        <v>1224790.83</v>
      </c>
      <c r="I113" s="5"/>
    </row>
    <row r="114" spans="1:10" ht="20.25">
      <c r="B114" s="15"/>
      <c r="E114" s="14"/>
      <c r="F114" s="63"/>
      <c r="G114" s="13"/>
      <c r="I114" s="5"/>
      <c r="J114" s="9"/>
    </row>
    <row r="115" spans="1:10" ht="13.5">
      <c r="A115" s="9"/>
      <c r="B115" s="9"/>
      <c r="C115" s="9"/>
      <c r="D115" s="9"/>
      <c r="E115" s="9"/>
      <c r="F115" s="9"/>
      <c r="G115" s="6"/>
      <c r="H115" s="12"/>
    </row>
    <row r="116" spans="1:10">
      <c r="A116" s="4" t="s">
        <v>5</v>
      </c>
      <c r="B116" s="7" t="s">
        <v>4</v>
      </c>
      <c r="C116" s="7"/>
      <c r="D116" s="7"/>
      <c r="E116" s="6"/>
      <c r="F116" s="6"/>
      <c r="G116" s="6"/>
    </row>
    <row r="117" spans="1:10">
      <c r="A117" s="4" t="s">
        <v>3</v>
      </c>
      <c r="B117" s="11">
        <f ca="1">TODAY()</f>
        <v>42689</v>
      </c>
      <c r="C117" s="7"/>
      <c r="D117" s="7"/>
      <c r="E117" s="6"/>
      <c r="F117" s="6"/>
      <c r="G117" s="6"/>
    </row>
    <row r="118" spans="1:10" ht="13.5">
      <c r="B118" s="8" t="s">
        <v>2</v>
      </c>
      <c r="C118" s="7"/>
      <c r="D118" s="7"/>
      <c r="E118" s="6"/>
      <c r="F118" s="6"/>
      <c r="G118" s="6"/>
    </row>
    <row r="119" spans="1:10" s="9" customFormat="1" ht="13.5">
      <c r="A119" s="4"/>
      <c r="B119"/>
      <c r="C119" s="7"/>
      <c r="D119" s="7"/>
      <c r="E119" s="6"/>
      <c r="F119" s="6"/>
      <c r="G119" s="6"/>
      <c r="H119" s="2"/>
      <c r="I119" s="10"/>
    </row>
    <row r="120" spans="1:10" ht="13.5">
      <c r="B120" s="8" t="s">
        <v>1</v>
      </c>
      <c r="C120" s="7"/>
      <c r="D120" s="7"/>
      <c r="E120" s="6"/>
      <c r="F120" s="6"/>
      <c r="G120" s="6"/>
      <c r="I120" s="5"/>
    </row>
    <row r="121" spans="1:10" ht="13.5">
      <c r="B121" s="8" t="s">
        <v>0</v>
      </c>
      <c r="C121" s="7"/>
      <c r="D121" s="7"/>
      <c r="E121" s="6"/>
      <c r="F121" s="6"/>
      <c r="G121" s="6"/>
      <c r="I121" s="5"/>
    </row>
    <row r="122" spans="1:10">
      <c r="I122" s="5"/>
    </row>
    <row r="123" spans="1:10">
      <c r="I123" s="5"/>
    </row>
    <row r="124" spans="1:10">
      <c r="I124" s="5"/>
    </row>
    <row r="125" spans="1:10">
      <c r="I125" s="5"/>
    </row>
    <row r="126" spans="1:10">
      <c r="I126" s="5"/>
    </row>
    <row r="127" spans="1:10">
      <c r="I127" s="5"/>
    </row>
    <row r="128" spans="1:10">
      <c r="I128" s="5"/>
    </row>
    <row r="129" spans="1:9">
      <c r="I129" s="5"/>
    </row>
    <row r="130" spans="1:9">
      <c r="C130" s="7"/>
      <c r="D130" s="7"/>
      <c r="E130" s="6"/>
      <c r="F130" s="6"/>
      <c r="G130" s="6"/>
      <c r="I130" s="5"/>
    </row>
    <row r="131" spans="1:9">
      <c r="B131" s="7"/>
      <c r="C131" s="7"/>
      <c r="D131" s="7"/>
      <c r="E131" s="6"/>
      <c r="F131" s="6"/>
      <c r="G131" s="6"/>
      <c r="I131" s="5"/>
    </row>
    <row r="132" spans="1:9">
      <c r="A132"/>
      <c r="I132" s="5"/>
    </row>
    <row r="133" spans="1:9">
      <c r="A133"/>
      <c r="I133" s="5"/>
    </row>
    <row r="134" spans="1:9">
      <c r="A134"/>
      <c r="I134" s="5"/>
    </row>
    <row r="135" spans="1:9">
      <c r="A135"/>
      <c r="I135" s="5"/>
    </row>
    <row r="136" spans="1:9">
      <c r="A136"/>
      <c r="I136" s="5"/>
    </row>
    <row r="137" spans="1:9">
      <c r="A137"/>
      <c r="B137" s="7"/>
      <c r="C137" s="7"/>
      <c r="D137" s="7"/>
      <c r="E137" s="6"/>
      <c r="F137" s="6"/>
      <c r="G137" s="6"/>
      <c r="I137" s="5"/>
    </row>
    <row r="138" spans="1:9">
      <c r="A138"/>
      <c r="B138" s="7"/>
      <c r="C138" s="7"/>
      <c r="D138" s="7"/>
      <c r="E138" s="6"/>
      <c r="F138" s="6"/>
      <c r="G138" s="6"/>
      <c r="I138" s="5"/>
    </row>
  </sheetData>
  <sheetProtection password="C60E" sheet="1" objects="1" scenarios="1"/>
  <pageMargins left="0.23622047244094491" right="0.23622047244094491" top="0.35433070866141736" bottom="0.35433070866141736" header="0.11811023622047245" footer="0.11811023622047245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201609</vt:lpstr>
      <vt:lpstr>201606</vt:lpstr>
      <vt:lpstr>201605</vt:lpstr>
      <vt:lpstr>201603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2016-10-17T08:35:16Z</cp:lastPrinted>
  <dcterms:created xsi:type="dcterms:W3CDTF">2016-04-18T07:44:41Z</dcterms:created>
  <dcterms:modified xsi:type="dcterms:W3CDTF">2016-11-15T08:34:30Z</dcterms:modified>
</cp:coreProperties>
</file>